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25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4" i="1"/>
  <c r="C104"/>
  <c r="D104"/>
  <c r="K103"/>
  <c r="K94"/>
  <c r="K93"/>
  <c r="K92"/>
  <c r="K91"/>
  <c r="K90"/>
  <c r="K89"/>
  <c r="K88"/>
  <c r="K87"/>
  <c r="K86"/>
  <c r="K85"/>
  <c r="J83"/>
  <c r="D83"/>
  <c r="F62" s="1"/>
  <c r="K104" l="1"/>
  <c r="H83"/>
  <c r="C83"/>
  <c r="K82"/>
  <c r="K73"/>
  <c r="K72"/>
  <c r="K71"/>
  <c r="K70"/>
  <c r="K69"/>
  <c r="K68"/>
  <c r="K67"/>
  <c r="K66"/>
  <c r="K65"/>
  <c r="K64"/>
  <c r="K63"/>
  <c r="J61" l="1"/>
  <c r="K49"/>
  <c r="K48"/>
  <c r="K47"/>
  <c r="D61"/>
  <c r="K53"/>
  <c r="K76" s="1"/>
  <c r="K83" s="1"/>
  <c r="K39"/>
  <c r="K38"/>
  <c r="H61"/>
  <c r="C61"/>
  <c r="K59"/>
  <c r="K50"/>
  <c r="K46"/>
  <c r="K45"/>
  <c r="K44"/>
  <c r="K43"/>
  <c r="K42"/>
  <c r="K41"/>
  <c r="K40"/>
  <c r="K37"/>
  <c r="K36"/>
  <c r="K35"/>
  <c r="K34"/>
  <c r="K61" l="1"/>
  <c r="F33"/>
  <c r="J32"/>
  <c r="J105" s="1"/>
  <c r="C32"/>
  <c r="D32"/>
  <c r="D105" s="1"/>
  <c r="K31"/>
  <c r="K24"/>
  <c r="K11"/>
  <c r="K12"/>
  <c r="K13"/>
  <c r="K14"/>
  <c r="K15"/>
  <c r="K16"/>
  <c r="K17"/>
  <c r="K18"/>
  <c r="K19"/>
  <c r="K20"/>
  <c r="K21"/>
  <c r="K10"/>
  <c r="H32"/>
  <c r="F9" l="1"/>
  <c r="C105"/>
  <c r="F105" s="1"/>
  <c r="K32"/>
</calcChain>
</file>

<file path=xl/sharedStrings.xml><?xml version="1.0" encoding="utf-8"?>
<sst xmlns="http://schemas.openxmlformats.org/spreadsheetml/2006/main" count="266" uniqueCount="62">
  <si>
    <t>Період</t>
  </si>
  <si>
    <t>Найменування юридичної особи (або позначення фізичної особи)</t>
  </si>
  <si>
    <t>Всього отримано благодій- них пожертв, тис. грн.</t>
  </si>
  <si>
    <t>Залишок невикористаних грошових коштів, товарів та послуг на кінець звітного періоду, тис. грн.</t>
  </si>
  <si>
    <t>В грошовій формі, тис. грн.</t>
  </si>
  <si>
    <t>Перелік товарів і послуг в натуральній формі</t>
  </si>
  <si>
    <t>Напрямки використання у грошовій формі (стаття витрат)</t>
  </si>
  <si>
    <t>Сума, тис. грн.</t>
  </si>
  <si>
    <t>Перелік використаних товарів та послуг у натуральній формі</t>
  </si>
  <si>
    <t>Фізична особа</t>
  </si>
  <si>
    <t>М’який інвентар</t>
  </si>
  <si>
    <t>Твердий інвентар</t>
  </si>
  <si>
    <t xml:space="preserve">Фізична особа </t>
  </si>
  <si>
    <t>Господарчі товари</t>
  </si>
  <si>
    <t>Основні засоби</t>
  </si>
  <si>
    <t xml:space="preserve">БФ «Медар» </t>
  </si>
  <si>
    <t>БФ «Медар»</t>
  </si>
  <si>
    <t>Продукти харчування</t>
  </si>
  <si>
    <t>Послуги</t>
  </si>
  <si>
    <t>Благодійні пожертви, що були отримані закладом охорони здоров'я від фізичних та юридичних осіб</t>
  </si>
  <si>
    <t>Використання закладом охорони здоров'я благодійних пожертв, отриманих у грошовій та натуральній (товари і послуги) формі</t>
  </si>
  <si>
    <t>В натуральній формі (товари і послуги), тис. грн.</t>
  </si>
  <si>
    <t>Додаток</t>
  </si>
  <si>
    <t>до наказу Міністерства охорони здоров'я України</t>
  </si>
  <si>
    <t>25.07.2017 №848</t>
  </si>
  <si>
    <t>Всього Ікв.</t>
  </si>
  <si>
    <t>Медикаменти</t>
  </si>
  <si>
    <t>БФ "Фармак"</t>
  </si>
  <si>
    <t>ГСМ</t>
  </si>
  <si>
    <t>Фізичні особи</t>
  </si>
  <si>
    <t>ТОВ "Фарма Лайф"</t>
  </si>
  <si>
    <t>ТОВ "Лінк Медитал"</t>
  </si>
  <si>
    <t>ЧРБФ "Милосердя"</t>
  </si>
  <si>
    <t>ТОВ "Червоний хрест України"</t>
  </si>
  <si>
    <t>ТОВ "Фарма Старт"</t>
  </si>
  <si>
    <t>Чернігівська обласна благ. організація "АРАТТА"</t>
  </si>
  <si>
    <t>Чернігівська обласна організація Товариства Червоного Хреста України</t>
  </si>
  <si>
    <t>Всього II кв.</t>
  </si>
  <si>
    <t>Благодійна організація "Міжнародний благодійний фонд "Європа"</t>
  </si>
  <si>
    <t>ДП"Укрмедпостач"</t>
  </si>
  <si>
    <t>ТОВ "Фармедіс"</t>
  </si>
  <si>
    <t>ПрАТ "Індар"</t>
  </si>
  <si>
    <t>ТОВ "Ранбаксі Фармасьютікалс Україна"</t>
  </si>
  <si>
    <t>ТОВ "Лінк-Медитал"</t>
  </si>
  <si>
    <t>ТОВ "Лівайн Торг"</t>
  </si>
  <si>
    <t>БО БФ"Серце до серця"</t>
  </si>
  <si>
    <t>РО ЧХМ "Милосердя та духовне відродження"</t>
  </si>
  <si>
    <t>АТ "Облтеплокомуненерго"</t>
  </si>
  <si>
    <t>АТ КБ "Приват Банк"</t>
  </si>
  <si>
    <t>ФОП Яцюрик О.М.</t>
  </si>
  <si>
    <t>ТОВ "Гледфарм ЛТД"</t>
  </si>
  <si>
    <t>ТОВ "Лінк Медітал"</t>
  </si>
  <si>
    <t>ТОВ "Фарма Стар Медик"</t>
  </si>
  <si>
    <t>ВБО  "Благодійний фонд "Фармак"</t>
  </si>
  <si>
    <t>Всього IIІ кв.</t>
  </si>
  <si>
    <t>БФ "Медар"</t>
  </si>
  <si>
    <t>ТОВ "Діалог Діагностікс"</t>
  </si>
  <si>
    <t>ТОВ "Ново-Нордікс"</t>
  </si>
  <si>
    <t>ТОВ "Алтер Его Фармак"</t>
  </si>
  <si>
    <t>Всього IV кв.</t>
  </si>
  <si>
    <t xml:space="preserve">ІНФОРМАЦІЯ
про надходження і використання благодійних пожертв від фізичних та юридичних осіб
КНП «Чернігівська обласна лікарня» ЧОР за IV квартал 2019 рік
</t>
  </si>
  <si>
    <t xml:space="preserve">Всього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</si>
</sst>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Calibri"/>
      <family val="2"/>
      <charset val="1"/>
      <scheme val="minor"/>
    </font>
    <font>
      <u/>
      <sz val="8"/>
      <color theme="1"/>
      <name val="Times New Roman"/>
      <family val="1"/>
      <charset val="204"/>
    </font>
    <font>
      <b/>
      <sz val="12"/>
      <color theme="1"/>
      <name val="Bookman Old Style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 applyAlignment="1">
      <alignment horizontal="left" indent="15"/>
    </xf>
    <xf numFmtId="0" fontId="6" fillId="0" borderId="0" xfId="0" applyFont="1"/>
    <xf numFmtId="0" fontId="7" fillId="0" borderId="0" xfId="0" applyFont="1" applyAlignment="1">
      <alignment horizontal="left" indent="15"/>
    </xf>
    <xf numFmtId="0" fontId="4" fillId="0" borderId="0" xfId="0" applyFont="1" applyAlignment="1"/>
    <xf numFmtId="0" fontId="5" fillId="0" borderId="2" xfId="0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4" fontId="0" fillId="0" borderId="0" xfId="0" applyNumberFormat="1"/>
    <xf numFmtId="164" fontId="9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9" fillId="3" borderId="1" xfId="0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right" vertical="center" wrapText="1"/>
    </xf>
    <xf numFmtId="164" fontId="9" fillId="3" borderId="4" xfId="0" applyNumberFormat="1" applyFont="1" applyFill="1" applyBorder="1" applyAlignment="1">
      <alignment horizontal="right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zoomScale="90" zoomScaleNormal="90" workbookViewId="0">
      <selection activeCell="J104" sqref="J104"/>
    </sheetView>
  </sheetViews>
  <sheetFormatPr defaultRowHeight="15"/>
  <cols>
    <col min="1" max="1" width="12.5703125" customWidth="1"/>
    <col min="2" max="2" width="18.7109375" customWidth="1"/>
    <col min="4" max="4" width="10.85546875" customWidth="1"/>
    <col min="5" max="5" width="18" customWidth="1"/>
    <col min="6" max="6" width="10" customWidth="1"/>
    <col min="7" max="7" width="14.42578125" customWidth="1"/>
    <col min="9" max="9" width="18.5703125" customWidth="1"/>
    <col min="11" max="11" width="13.140625" customWidth="1"/>
  </cols>
  <sheetData>
    <row r="1" spans="1:11" ht="12.75" customHeight="1">
      <c r="I1" s="4" t="s">
        <v>22</v>
      </c>
      <c r="J1" s="2"/>
      <c r="K1" s="2"/>
    </row>
    <row r="2" spans="1:11" ht="12.75" customHeight="1">
      <c r="I2" s="4" t="s">
        <v>23</v>
      </c>
      <c r="J2" s="2"/>
      <c r="K2" s="2"/>
    </row>
    <row r="3" spans="1:11" ht="12.75" customHeight="1">
      <c r="I3" s="4" t="s">
        <v>24</v>
      </c>
      <c r="J3" s="1"/>
      <c r="K3" s="3"/>
    </row>
    <row r="4" spans="1:11" ht="12.75" customHeight="1">
      <c r="I4" s="4"/>
      <c r="J4" s="1"/>
      <c r="K4" s="3"/>
    </row>
    <row r="5" spans="1:11" ht="49.5" customHeight="1">
      <c r="A5" s="47" t="s">
        <v>60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7" spans="1:11" ht="49.5" customHeight="1">
      <c r="A7" s="49" t="s">
        <v>0</v>
      </c>
      <c r="B7" s="49" t="s">
        <v>1</v>
      </c>
      <c r="C7" s="49" t="s">
        <v>19</v>
      </c>
      <c r="D7" s="49"/>
      <c r="E7" s="49"/>
      <c r="F7" s="49" t="s">
        <v>2</v>
      </c>
      <c r="G7" s="49" t="s">
        <v>20</v>
      </c>
      <c r="H7" s="49"/>
      <c r="I7" s="49"/>
      <c r="J7" s="49"/>
      <c r="K7" s="49" t="s">
        <v>3</v>
      </c>
    </row>
    <row r="8" spans="1:11" ht="78" customHeight="1">
      <c r="A8" s="50"/>
      <c r="B8" s="50"/>
      <c r="C8" s="5" t="s">
        <v>4</v>
      </c>
      <c r="D8" s="5" t="s">
        <v>21</v>
      </c>
      <c r="E8" s="5" t="s">
        <v>5</v>
      </c>
      <c r="F8" s="50"/>
      <c r="G8" s="5" t="s">
        <v>6</v>
      </c>
      <c r="H8" s="5" t="s">
        <v>7</v>
      </c>
      <c r="I8" s="5" t="s">
        <v>8</v>
      </c>
      <c r="J8" s="5" t="s">
        <v>7</v>
      </c>
      <c r="K8" s="50"/>
    </row>
    <row r="9" spans="1:11" ht="27" customHeight="1">
      <c r="A9" s="15"/>
      <c r="B9" s="15"/>
      <c r="C9" s="15"/>
      <c r="D9" s="15"/>
      <c r="E9" s="15"/>
      <c r="F9" s="24">
        <f>C32+D32</f>
        <v>2241.3000000000002</v>
      </c>
      <c r="G9" s="15"/>
      <c r="H9" s="15"/>
      <c r="I9" s="15"/>
      <c r="J9" s="15"/>
      <c r="K9" s="15">
        <v>314.7</v>
      </c>
    </row>
    <row r="10" spans="1:11">
      <c r="A10" s="35"/>
      <c r="B10" s="7" t="s">
        <v>9</v>
      </c>
      <c r="C10" s="19"/>
      <c r="D10" s="16">
        <v>22.1</v>
      </c>
      <c r="E10" s="7" t="s">
        <v>10</v>
      </c>
      <c r="F10" s="8"/>
      <c r="G10" s="7"/>
      <c r="H10" s="7"/>
      <c r="I10" s="7" t="s">
        <v>10</v>
      </c>
      <c r="J10" s="9">
        <v>22.1</v>
      </c>
      <c r="K10" s="10">
        <f>D10-J10</f>
        <v>0</v>
      </c>
    </row>
    <row r="11" spans="1:11">
      <c r="A11" s="35"/>
      <c r="B11" s="7" t="s">
        <v>9</v>
      </c>
      <c r="C11" s="19"/>
      <c r="D11" s="16">
        <v>18.600000000000001</v>
      </c>
      <c r="E11" s="7" t="s">
        <v>11</v>
      </c>
      <c r="F11" s="8"/>
      <c r="G11" s="7"/>
      <c r="H11" s="7"/>
      <c r="I11" s="7" t="s">
        <v>11</v>
      </c>
      <c r="J11" s="9">
        <v>18.600000000000001</v>
      </c>
      <c r="K11" s="10">
        <f t="shared" ref="K11:K21" si="0">D11-J11</f>
        <v>0</v>
      </c>
    </row>
    <row r="12" spans="1:11">
      <c r="A12" s="35"/>
      <c r="B12" s="7" t="s">
        <v>12</v>
      </c>
      <c r="C12" s="19"/>
      <c r="D12" s="16">
        <v>0.2</v>
      </c>
      <c r="E12" s="7" t="s">
        <v>13</v>
      </c>
      <c r="F12" s="8"/>
      <c r="G12" s="7"/>
      <c r="H12" s="7"/>
      <c r="I12" s="7" t="s">
        <v>13</v>
      </c>
      <c r="J12" s="9">
        <v>0.2</v>
      </c>
      <c r="K12" s="10">
        <f t="shared" si="0"/>
        <v>0</v>
      </c>
    </row>
    <row r="13" spans="1:11">
      <c r="A13" s="35"/>
      <c r="B13" s="7" t="s">
        <v>15</v>
      </c>
      <c r="C13" s="19"/>
      <c r="D13" s="16">
        <v>812.7</v>
      </c>
      <c r="E13" s="7" t="s">
        <v>14</v>
      </c>
      <c r="F13" s="8"/>
      <c r="G13" s="7"/>
      <c r="H13" s="7"/>
      <c r="I13" s="7" t="s">
        <v>14</v>
      </c>
      <c r="J13" s="9">
        <v>812.7</v>
      </c>
      <c r="K13" s="10">
        <f t="shared" si="0"/>
        <v>0</v>
      </c>
    </row>
    <row r="14" spans="1:11">
      <c r="A14" s="35"/>
      <c r="B14" s="7" t="s">
        <v>16</v>
      </c>
      <c r="C14" s="19"/>
      <c r="D14" s="16">
        <v>51.9</v>
      </c>
      <c r="E14" s="7" t="s">
        <v>13</v>
      </c>
      <c r="F14" s="8"/>
      <c r="G14" s="7"/>
      <c r="H14" s="7"/>
      <c r="I14" s="7" t="s">
        <v>13</v>
      </c>
      <c r="J14" s="9">
        <v>51.9</v>
      </c>
      <c r="K14" s="10">
        <f t="shared" si="0"/>
        <v>0</v>
      </c>
    </row>
    <row r="15" spans="1:11">
      <c r="A15" s="35"/>
      <c r="B15" s="7" t="s">
        <v>16</v>
      </c>
      <c r="C15" s="19"/>
      <c r="D15" s="16">
        <v>70.900000000000006</v>
      </c>
      <c r="E15" s="7" t="s">
        <v>11</v>
      </c>
      <c r="F15" s="8"/>
      <c r="G15" s="7"/>
      <c r="H15" s="7"/>
      <c r="I15" s="7" t="s">
        <v>11</v>
      </c>
      <c r="J15" s="9">
        <v>70.900000000000006</v>
      </c>
      <c r="K15" s="10">
        <f t="shared" si="0"/>
        <v>0</v>
      </c>
    </row>
    <row r="16" spans="1:11" ht="60">
      <c r="A16" s="35"/>
      <c r="B16" s="7" t="s">
        <v>35</v>
      </c>
      <c r="C16" s="19"/>
      <c r="D16" s="16">
        <v>1</v>
      </c>
      <c r="E16" s="7" t="s">
        <v>10</v>
      </c>
      <c r="F16" s="8"/>
      <c r="G16" s="7"/>
      <c r="H16" s="7"/>
      <c r="I16" s="7" t="s">
        <v>10</v>
      </c>
      <c r="J16" s="9">
        <v>1</v>
      </c>
      <c r="K16" s="10">
        <f t="shared" si="0"/>
        <v>0</v>
      </c>
    </row>
    <row r="17" spans="1:16" ht="60">
      <c r="A17" s="35"/>
      <c r="B17" s="7" t="s">
        <v>35</v>
      </c>
      <c r="C17" s="19"/>
      <c r="D17" s="16">
        <v>0.3</v>
      </c>
      <c r="E17" s="7" t="s">
        <v>11</v>
      </c>
      <c r="F17" s="8"/>
      <c r="G17" s="7"/>
      <c r="H17" s="7"/>
      <c r="I17" s="7" t="s">
        <v>11</v>
      </c>
      <c r="J17" s="9">
        <v>0.3</v>
      </c>
      <c r="K17" s="10">
        <f t="shared" si="0"/>
        <v>0</v>
      </c>
    </row>
    <row r="18" spans="1:16" ht="60">
      <c r="A18" s="35"/>
      <c r="B18" s="7" t="s">
        <v>35</v>
      </c>
      <c r="C18" s="19"/>
      <c r="D18" s="16">
        <v>0.3</v>
      </c>
      <c r="E18" s="7" t="s">
        <v>13</v>
      </c>
      <c r="F18" s="8"/>
      <c r="G18" s="7"/>
      <c r="H18" s="7"/>
      <c r="I18" s="7" t="s">
        <v>13</v>
      </c>
      <c r="J18" s="9">
        <v>0.3</v>
      </c>
      <c r="K18" s="10">
        <f t="shared" si="0"/>
        <v>0</v>
      </c>
    </row>
    <row r="19" spans="1:16" ht="75">
      <c r="A19" s="35"/>
      <c r="B19" s="7" t="s">
        <v>36</v>
      </c>
      <c r="C19" s="19"/>
      <c r="D19" s="16">
        <v>0.6</v>
      </c>
      <c r="E19" s="7" t="s">
        <v>11</v>
      </c>
      <c r="F19" s="8"/>
      <c r="G19" s="7"/>
      <c r="H19" s="7"/>
      <c r="I19" s="7" t="s">
        <v>11</v>
      </c>
      <c r="J19" s="9">
        <v>0.6</v>
      </c>
      <c r="K19" s="10">
        <f t="shared" si="0"/>
        <v>0</v>
      </c>
    </row>
    <row r="20" spans="1:16" ht="30">
      <c r="A20" s="35"/>
      <c r="B20" s="7" t="s">
        <v>31</v>
      </c>
      <c r="C20" s="19"/>
      <c r="D20" s="16">
        <v>4.3</v>
      </c>
      <c r="E20" s="7" t="s">
        <v>13</v>
      </c>
      <c r="F20" s="8"/>
      <c r="G20" s="7"/>
      <c r="H20" s="7"/>
      <c r="I20" s="7" t="s">
        <v>13</v>
      </c>
      <c r="J20" s="9">
        <v>4.3</v>
      </c>
      <c r="K20" s="21">
        <f t="shared" si="0"/>
        <v>0</v>
      </c>
    </row>
    <row r="21" spans="1:16" ht="30">
      <c r="A21" s="35"/>
      <c r="B21" s="7" t="s">
        <v>16</v>
      </c>
      <c r="C21" s="19"/>
      <c r="D21" s="16">
        <v>13</v>
      </c>
      <c r="E21" s="7" t="s">
        <v>17</v>
      </c>
      <c r="F21" s="8"/>
      <c r="G21" s="7"/>
      <c r="H21" s="7"/>
      <c r="I21" s="7" t="s">
        <v>17</v>
      </c>
      <c r="J21" s="9">
        <v>13</v>
      </c>
      <c r="K21" s="21">
        <f t="shared" si="0"/>
        <v>0</v>
      </c>
    </row>
    <row r="22" spans="1:16" ht="14.25" customHeight="1">
      <c r="A22" s="35"/>
      <c r="B22" s="38" t="s">
        <v>29</v>
      </c>
      <c r="C22" s="19">
        <v>17.8</v>
      </c>
      <c r="D22" s="16"/>
      <c r="E22" s="7"/>
      <c r="F22" s="8"/>
      <c r="G22" s="7">
        <v>2240</v>
      </c>
      <c r="H22" s="7">
        <v>10.6</v>
      </c>
      <c r="I22" s="40"/>
      <c r="J22" s="42"/>
      <c r="K22" s="44">
        <v>3.5</v>
      </c>
    </row>
    <row r="23" spans="1:16">
      <c r="A23" s="35"/>
      <c r="B23" s="39"/>
      <c r="C23" s="19"/>
      <c r="D23" s="16"/>
      <c r="E23" s="7"/>
      <c r="F23" s="8"/>
      <c r="G23" s="7">
        <v>2210</v>
      </c>
      <c r="H23" s="7">
        <v>7</v>
      </c>
      <c r="I23" s="41"/>
      <c r="J23" s="43"/>
      <c r="K23" s="45"/>
    </row>
    <row r="24" spans="1:16">
      <c r="A24" s="35"/>
      <c r="B24" s="7" t="s">
        <v>16</v>
      </c>
      <c r="C24" s="19"/>
      <c r="D24" s="19">
        <v>116.9</v>
      </c>
      <c r="E24" s="7" t="s">
        <v>18</v>
      </c>
      <c r="F24" s="8"/>
      <c r="G24" s="7"/>
      <c r="H24" s="7"/>
      <c r="I24" s="7" t="s">
        <v>18</v>
      </c>
      <c r="J24" s="9">
        <v>116.9</v>
      </c>
      <c r="K24" s="21">
        <f>D24-J24</f>
        <v>0</v>
      </c>
    </row>
    <row r="25" spans="1:16">
      <c r="A25" s="36"/>
      <c r="B25" s="7" t="s">
        <v>16</v>
      </c>
      <c r="C25" s="19"/>
      <c r="D25" s="19">
        <v>1047.7</v>
      </c>
      <c r="E25" s="7" t="s">
        <v>26</v>
      </c>
      <c r="F25" s="8"/>
      <c r="G25" s="7"/>
      <c r="H25" s="7"/>
      <c r="I25" s="7" t="s">
        <v>26</v>
      </c>
      <c r="J25" s="42">
        <v>881.8</v>
      </c>
      <c r="K25" s="42">
        <v>538.79999999999995</v>
      </c>
    </row>
    <row r="26" spans="1:16" ht="30">
      <c r="A26" s="36"/>
      <c r="B26" s="7" t="s">
        <v>32</v>
      </c>
      <c r="C26" s="19"/>
      <c r="D26" s="19">
        <v>8.6999999999999993</v>
      </c>
      <c r="E26" s="7" t="s">
        <v>26</v>
      </c>
      <c r="F26" s="8"/>
      <c r="G26" s="7"/>
      <c r="H26" s="7"/>
      <c r="I26" s="7" t="s">
        <v>26</v>
      </c>
      <c r="J26" s="46"/>
      <c r="K26" s="46"/>
    </row>
    <row r="27" spans="1:16" ht="30">
      <c r="A27" s="36"/>
      <c r="B27" s="7" t="s">
        <v>33</v>
      </c>
      <c r="C27" s="19"/>
      <c r="D27" s="19">
        <v>2</v>
      </c>
      <c r="E27" s="7" t="s">
        <v>26</v>
      </c>
      <c r="F27" s="8"/>
      <c r="G27" s="7"/>
      <c r="H27" s="7"/>
      <c r="I27" s="7" t="s">
        <v>26</v>
      </c>
      <c r="J27" s="46"/>
      <c r="K27" s="46"/>
      <c r="P27" s="20"/>
    </row>
    <row r="28" spans="1:16">
      <c r="A28" s="36"/>
      <c r="B28" s="7" t="s">
        <v>27</v>
      </c>
      <c r="C28" s="19"/>
      <c r="D28" s="19">
        <v>49.6</v>
      </c>
      <c r="E28" s="7" t="s">
        <v>26</v>
      </c>
      <c r="F28" s="8"/>
      <c r="G28" s="7"/>
      <c r="H28" s="7"/>
      <c r="I28" s="7" t="s">
        <v>26</v>
      </c>
      <c r="J28" s="46"/>
      <c r="K28" s="46"/>
    </row>
    <row r="29" spans="1:16" ht="30">
      <c r="A29" s="36"/>
      <c r="B29" s="7" t="s">
        <v>30</v>
      </c>
      <c r="C29" s="19"/>
      <c r="D29" s="19">
        <v>0.3</v>
      </c>
      <c r="E29" s="7" t="s">
        <v>26</v>
      </c>
      <c r="F29" s="8"/>
      <c r="G29" s="7"/>
      <c r="H29" s="7"/>
      <c r="I29" s="7" t="s">
        <v>26</v>
      </c>
      <c r="J29" s="46"/>
      <c r="K29" s="46"/>
      <c r="P29" s="20"/>
    </row>
    <row r="30" spans="1:16" ht="30">
      <c r="A30" s="36"/>
      <c r="B30" s="7" t="s">
        <v>34</v>
      </c>
      <c r="C30" s="19"/>
      <c r="D30" s="19">
        <v>0.9</v>
      </c>
      <c r="E30" s="7" t="s">
        <v>26</v>
      </c>
      <c r="F30" s="8"/>
      <c r="G30" s="7"/>
      <c r="H30" s="7"/>
      <c r="I30" s="7" t="s">
        <v>26</v>
      </c>
      <c r="J30" s="43"/>
      <c r="K30" s="43"/>
    </row>
    <row r="31" spans="1:16">
      <c r="A31" s="37"/>
      <c r="B31" s="7" t="s">
        <v>9</v>
      </c>
      <c r="C31" s="19"/>
      <c r="D31" s="16">
        <v>1.5</v>
      </c>
      <c r="E31" s="7" t="s">
        <v>28</v>
      </c>
      <c r="F31" s="8"/>
      <c r="G31" s="7"/>
      <c r="H31" s="7"/>
      <c r="I31" s="7" t="s">
        <v>28</v>
      </c>
      <c r="J31" s="9">
        <v>1.5</v>
      </c>
      <c r="K31" s="9">
        <f>D31-J31</f>
        <v>0</v>
      </c>
    </row>
    <row r="32" spans="1:16" s="6" customFormat="1" ht="14.25" customHeight="1">
      <c r="A32" s="11" t="s">
        <v>25</v>
      </c>
      <c r="B32" s="12"/>
      <c r="C32" s="12">
        <f>SUM(C10:C31)</f>
        <v>17.8</v>
      </c>
      <c r="D32" s="14">
        <f>SUM(D10:D31)</f>
        <v>2223.5</v>
      </c>
      <c r="E32" s="12"/>
      <c r="F32" s="13"/>
      <c r="G32" s="12"/>
      <c r="H32" s="12">
        <f>SUM(H10:H24)</f>
        <v>17.600000000000001</v>
      </c>
      <c r="I32" s="12"/>
      <c r="J32" s="14">
        <f>SUM(J10:J31)</f>
        <v>1996.1</v>
      </c>
      <c r="K32" s="14">
        <f>SUM(K10:K31)</f>
        <v>542.29999999999995</v>
      </c>
    </row>
    <row r="33" spans="1:11">
      <c r="A33" s="17"/>
      <c r="B33" s="17"/>
      <c r="C33" s="17"/>
      <c r="D33" s="17"/>
      <c r="E33" s="17"/>
      <c r="F33" s="17">
        <f>C61+D61</f>
        <v>2002.9</v>
      </c>
      <c r="G33" s="17"/>
      <c r="H33" s="17"/>
      <c r="I33" s="17"/>
      <c r="J33" s="17"/>
      <c r="K33" s="17"/>
    </row>
    <row r="34" spans="1:11">
      <c r="A34" s="35"/>
      <c r="B34" s="7" t="s">
        <v>9</v>
      </c>
      <c r="C34" s="19"/>
      <c r="D34" s="16">
        <v>10.199999999999999</v>
      </c>
      <c r="E34" s="19" t="s">
        <v>10</v>
      </c>
      <c r="F34" s="8"/>
      <c r="G34" s="7"/>
      <c r="H34" s="7"/>
      <c r="I34" s="7" t="s">
        <v>10</v>
      </c>
      <c r="J34" s="9">
        <v>10.199999999999999</v>
      </c>
      <c r="K34" s="10">
        <f>D34-J34</f>
        <v>0</v>
      </c>
    </row>
    <row r="35" spans="1:11">
      <c r="A35" s="35"/>
      <c r="B35" s="7" t="s">
        <v>9</v>
      </c>
      <c r="C35" s="19"/>
      <c r="D35" s="16">
        <v>39.200000000000003</v>
      </c>
      <c r="E35" s="19" t="s">
        <v>11</v>
      </c>
      <c r="F35" s="8"/>
      <c r="G35" s="7"/>
      <c r="H35" s="7"/>
      <c r="I35" s="7" t="s">
        <v>11</v>
      </c>
      <c r="J35" s="9">
        <v>39.200000000000003</v>
      </c>
      <c r="K35" s="10">
        <f t="shared" ref="K35:K50" si="1">D35-J35</f>
        <v>0</v>
      </c>
    </row>
    <row r="36" spans="1:11">
      <c r="A36" s="35"/>
      <c r="B36" s="7" t="s">
        <v>12</v>
      </c>
      <c r="C36" s="19"/>
      <c r="D36" s="16">
        <v>0.1</v>
      </c>
      <c r="E36" s="19" t="s">
        <v>13</v>
      </c>
      <c r="F36" s="8"/>
      <c r="G36" s="7"/>
      <c r="H36" s="7"/>
      <c r="I36" s="7" t="s">
        <v>13</v>
      </c>
      <c r="J36" s="9">
        <v>0.1</v>
      </c>
      <c r="K36" s="10">
        <f t="shared" si="1"/>
        <v>0</v>
      </c>
    </row>
    <row r="37" spans="1:11">
      <c r="A37" s="35"/>
      <c r="B37" s="7" t="s">
        <v>15</v>
      </c>
      <c r="C37" s="19"/>
      <c r="D37" s="16">
        <v>452.4</v>
      </c>
      <c r="E37" s="19" t="s">
        <v>14</v>
      </c>
      <c r="F37" s="8"/>
      <c r="G37" s="7"/>
      <c r="H37" s="7"/>
      <c r="I37" s="7" t="s">
        <v>14</v>
      </c>
      <c r="J37" s="9">
        <v>452.4</v>
      </c>
      <c r="K37" s="10">
        <f t="shared" si="1"/>
        <v>0</v>
      </c>
    </row>
    <row r="38" spans="1:11">
      <c r="A38" s="35"/>
      <c r="B38" s="7" t="s">
        <v>12</v>
      </c>
      <c r="C38" s="19"/>
      <c r="D38" s="16">
        <v>14.5</v>
      </c>
      <c r="E38" s="19" t="s">
        <v>14</v>
      </c>
      <c r="F38" s="8"/>
      <c r="G38" s="7"/>
      <c r="H38" s="7"/>
      <c r="I38" s="7" t="s">
        <v>14</v>
      </c>
      <c r="J38" s="9">
        <v>14.5</v>
      </c>
      <c r="K38" s="10">
        <f t="shared" si="1"/>
        <v>0</v>
      </c>
    </row>
    <row r="39" spans="1:11" ht="75">
      <c r="A39" s="35"/>
      <c r="B39" s="7" t="s">
        <v>38</v>
      </c>
      <c r="C39" s="19"/>
      <c r="D39" s="16">
        <v>31.6</v>
      </c>
      <c r="E39" s="19" t="s">
        <v>14</v>
      </c>
      <c r="F39" s="8"/>
      <c r="G39" s="7"/>
      <c r="H39" s="7"/>
      <c r="I39" s="7" t="s">
        <v>14</v>
      </c>
      <c r="J39" s="9">
        <v>31.6</v>
      </c>
      <c r="K39" s="10">
        <f t="shared" si="1"/>
        <v>0</v>
      </c>
    </row>
    <row r="40" spans="1:11">
      <c r="A40" s="35"/>
      <c r="B40" s="7" t="s">
        <v>16</v>
      </c>
      <c r="C40" s="19"/>
      <c r="D40" s="16">
        <v>24.4</v>
      </c>
      <c r="E40" s="19" t="s">
        <v>13</v>
      </c>
      <c r="F40" s="8"/>
      <c r="G40" s="7"/>
      <c r="H40" s="7"/>
      <c r="I40" s="7" t="s">
        <v>13</v>
      </c>
      <c r="J40" s="9">
        <v>24.4</v>
      </c>
      <c r="K40" s="10">
        <f t="shared" si="1"/>
        <v>0</v>
      </c>
    </row>
    <row r="41" spans="1:11">
      <c r="A41" s="35"/>
      <c r="B41" s="7" t="s">
        <v>16</v>
      </c>
      <c r="C41" s="19"/>
      <c r="D41" s="16">
        <v>36.1</v>
      </c>
      <c r="E41" s="19" t="s">
        <v>11</v>
      </c>
      <c r="F41" s="8"/>
      <c r="G41" s="7"/>
      <c r="H41" s="7"/>
      <c r="I41" s="7" t="s">
        <v>11</v>
      </c>
      <c r="J41" s="9">
        <v>36.1</v>
      </c>
      <c r="K41" s="10">
        <f t="shared" si="1"/>
        <v>0</v>
      </c>
    </row>
    <row r="42" spans="1:11">
      <c r="A42" s="35"/>
      <c r="B42" s="7" t="s">
        <v>16</v>
      </c>
      <c r="C42" s="19"/>
      <c r="D42" s="16">
        <v>9.5</v>
      </c>
      <c r="E42" s="19" t="s">
        <v>10</v>
      </c>
      <c r="F42" s="8"/>
      <c r="G42" s="7"/>
      <c r="H42" s="7"/>
      <c r="I42" s="7" t="s">
        <v>10</v>
      </c>
      <c r="J42" s="9">
        <v>9.5</v>
      </c>
      <c r="K42" s="10">
        <f t="shared" si="1"/>
        <v>0</v>
      </c>
    </row>
    <row r="43" spans="1:11" ht="30">
      <c r="A43" s="35"/>
      <c r="B43" s="7" t="s">
        <v>45</v>
      </c>
      <c r="C43" s="19"/>
      <c r="D43" s="16">
        <v>1.2</v>
      </c>
      <c r="E43" s="19" t="s">
        <v>10</v>
      </c>
      <c r="F43" s="8"/>
      <c r="G43" s="7"/>
      <c r="H43" s="7"/>
      <c r="I43" s="7" t="s">
        <v>10</v>
      </c>
      <c r="J43" s="9">
        <v>1.2</v>
      </c>
      <c r="K43" s="10">
        <f t="shared" si="1"/>
        <v>0</v>
      </c>
    </row>
    <row r="44" spans="1:11" ht="30">
      <c r="A44" s="35"/>
      <c r="B44" s="7" t="s">
        <v>45</v>
      </c>
      <c r="C44" s="19"/>
      <c r="D44" s="16">
        <v>1.2</v>
      </c>
      <c r="E44" s="19" t="s">
        <v>13</v>
      </c>
      <c r="F44" s="8"/>
      <c r="G44" s="7"/>
      <c r="H44" s="7"/>
      <c r="I44" s="7" t="s">
        <v>13</v>
      </c>
      <c r="J44" s="9">
        <v>1.2</v>
      </c>
      <c r="K44" s="10">
        <f t="shared" si="1"/>
        <v>0</v>
      </c>
    </row>
    <row r="45" spans="1:11" ht="60">
      <c r="A45" s="35"/>
      <c r="B45" s="7" t="s">
        <v>46</v>
      </c>
      <c r="C45" s="19"/>
      <c r="D45" s="16">
        <v>0.8</v>
      </c>
      <c r="E45" s="19" t="s">
        <v>10</v>
      </c>
      <c r="F45" s="8"/>
      <c r="G45" s="7"/>
      <c r="H45" s="7"/>
      <c r="I45" s="19" t="s">
        <v>10</v>
      </c>
      <c r="J45" s="9">
        <v>0.8</v>
      </c>
      <c r="K45" s="10">
        <f t="shared" si="1"/>
        <v>0</v>
      </c>
    </row>
    <row r="46" spans="1:11" ht="60">
      <c r="A46" s="35"/>
      <c r="B46" s="7" t="s">
        <v>46</v>
      </c>
      <c r="C46" s="19"/>
      <c r="D46" s="16">
        <v>1.4</v>
      </c>
      <c r="E46" s="19" t="s">
        <v>11</v>
      </c>
      <c r="F46" s="8"/>
      <c r="G46" s="7"/>
      <c r="H46" s="7"/>
      <c r="I46" s="19" t="s">
        <v>11</v>
      </c>
      <c r="J46" s="9">
        <v>1.4</v>
      </c>
      <c r="K46" s="21">
        <f t="shared" si="1"/>
        <v>0</v>
      </c>
    </row>
    <row r="47" spans="1:11" ht="75">
      <c r="A47" s="35"/>
      <c r="B47" s="7" t="s">
        <v>38</v>
      </c>
      <c r="C47" s="19"/>
      <c r="D47" s="16">
        <v>2.5</v>
      </c>
      <c r="E47" s="19" t="s">
        <v>10</v>
      </c>
      <c r="F47" s="8"/>
      <c r="G47" s="7"/>
      <c r="H47" s="7"/>
      <c r="I47" s="19" t="s">
        <v>10</v>
      </c>
      <c r="J47" s="9">
        <v>2.5</v>
      </c>
      <c r="K47" s="21">
        <f t="shared" si="1"/>
        <v>0</v>
      </c>
    </row>
    <row r="48" spans="1:11" ht="75">
      <c r="A48" s="35"/>
      <c r="B48" s="7" t="s">
        <v>38</v>
      </c>
      <c r="C48" s="19"/>
      <c r="D48" s="16">
        <v>12.7</v>
      </c>
      <c r="E48" s="19" t="s">
        <v>11</v>
      </c>
      <c r="F48" s="8"/>
      <c r="G48" s="7"/>
      <c r="H48" s="7"/>
      <c r="I48" s="19" t="s">
        <v>11</v>
      </c>
      <c r="J48" s="9">
        <v>12.7</v>
      </c>
      <c r="K48" s="21">
        <f t="shared" si="1"/>
        <v>0</v>
      </c>
    </row>
    <row r="49" spans="1:11" ht="45">
      <c r="A49" s="35"/>
      <c r="B49" s="7" t="s">
        <v>47</v>
      </c>
      <c r="C49" s="19"/>
      <c r="D49" s="16">
        <v>32.9</v>
      </c>
      <c r="E49" s="19" t="s">
        <v>11</v>
      </c>
      <c r="F49" s="8"/>
      <c r="G49" s="7"/>
      <c r="H49" s="7"/>
      <c r="I49" s="19" t="s">
        <v>11</v>
      </c>
      <c r="J49" s="9">
        <v>32.9</v>
      </c>
      <c r="K49" s="21">
        <f t="shared" si="1"/>
        <v>0</v>
      </c>
    </row>
    <row r="50" spans="1:11" ht="30">
      <c r="A50" s="35"/>
      <c r="B50" s="7" t="s">
        <v>16</v>
      </c>
      <c r="C50" s="19"/>
      <c r="D50" s="16">
        <v>5</v>
      </c>
      <c r="E50" s="19" t="s">
        <v>17</v>
      </c>
      <c r="F50" s="8"/>
      <c r="G50" s="7"/>
      <c r="H50" s="7"/>
      <c r="I50" s="19" t="s">
        <v>17</v>
      </c>
      <c r="J50" s="9">
        <v>5</v>
      </c>
      <c r="K50" s="21">
        <f t="shared" si="1"/>
        <v>0</v>
      </c>
    </row>
    <row r="51" spans="1:11">
      <c r="A51" s="35"/>
      <c r="B51" s="38" t="s">
        <v>48</v>
      </c>
      <c r="C51" s="19">
        <v>3</v>
      </c>
      <c r="D51" s="16"/>
      <c r="E51" s="19"/>
      <c r="F51" s="8"/>
      <c r="G51" s="7">
        <v>2240</v>
      </c>
      <c r="H51" s="7"/>
      <c r="I51" s="40"/>
      <c r="J51" s="42"/>
      <c r="K51" s="44">
        <v>6.5</v>
      </c>
    </row>
    <row r="52" spans="1:11">
      <c r="A52" s="35"/>
      <c r="B52" s="39"/>
      <c r="C52" s="19"/>
      <c r="D52" s="16"/>
      <c r="E52" s="19"/>
      <c r="F52" s="8"/>
      <c r="G52" s="7">
        <v>2210</v>
      </c>
      <c r="H52" s="7"/>
      <c r="I52" s="41"/>
      <c r="J52" s="43"/>
      <c r="K52" s="45"/>
    </row>
    <row r="53" spans="1:11">
      <c r="A53" s="36"/>
      <c r="B53" s="7" t="s">
        <v>16</v>
      </c>
      <c r="C53" s="19"/>
      <c r="D53" s="19">
        <v>785.7</v>
      </c>
      <c r="E53" s="19" t="s">
        <v>26</v>
      </c>
      <c r="F53" s="8"/>
      <c r="G53" s="7"/>
      <c r="H53" s="7"/>
      <c r="I53" s="7" t="s">
        <v>26</v>
      </c>
      <c r="J53" s="42">
        <v>1456</v>
      </c>
      <c r="K53" s="42">
        <f>K25+D53+D54+D55+D56+D57+D58+-J53</f>
        <v>402.60000000000014</v>
      </c>
    </row>
    <row r="54" spans="1:11" ht="30">
      <c r="A54" s="36"/>
      <c r="B54" s="7" t="s">
        <v>39</v>
      </c>
      <c r="C54" s="19"/>
      <c r="D54" s="19">
        <v>444.7</v>
      </c>
      <c r="E54" s="19" t="s">
        <v>26</v>
      </c>
      <c r="F54" s="8"/>
      <c r="G54" s="7"/>
      <c r="H54" s="7"/>
      <c r="I54" s="7" t="s">
        <v>26</v>
      </c>
      <c r="J54" s="46"/>
      <c r="K54" s="46"/>
    </row>
    <row r="55" spans="1:11">
      <c r="A55" s="36"/>
      <c r="B55" s="7" t="s">
        <v>40</v>
      </c>
      <c r="C55" s="19"/>
      <c r="D55" s="19">
        <v>44.4</v>
      </c>
      <c r="E55" s="19" t="s">
        <v>26</v>
      </c>
      <c r="F55" s="8"/>
      <c r="G55" s="7"/>
      <c r="H55" s="7"/>
      <c r="I55" s="7" t="s">
        <v>26</v>
      </c>
      <c r="J55" s="46"/>
      <c r="K55" s="46"/>
    </row>
    <row r="56" spans="1:11">
      <c r="A56" s="36"/>
      <c r="B56" s="7" t="s">
        <v>41</v>
      </c>
      <c r="C56" s="19"/>
      <c r="D56" s="19">
        <v>5.0999999999999996</v>
      </c>
      <c r="E56" s="19" t="s">
        <v>26</v>
      </c>
      <c r="F56" s="8"/>
      <c r="G56" s="7"/>
      <c r="H56" s="7"/>
      <c r="I56" s="7" t="s">
        <v>26</v>
      </c>
      <c r="J56" s="46"/>
      <c r="K56" s="46"/>
    </row>
    <row r="57" spans="1:11" ht="45">
      <c r="A57" s="36"/>
      <c r="B57" s="7" t="s">
        <v>42</v>
      </c>
      <c r="C57" s="19"/>
      <c r="D57" s="19">
        <v>6.2</v>
      </c>
      <c r="E57" s="19" t="s">
        <v>26</v>
      </c>
      <c r="F57" s="8"/>
      <c r="G57" s="7"/>
      <c r="H57" s="7"/>
      <c r="I57" s="7" t="s">
        <v>26</v>
      </c>
      <c r="J57" s="46"/>
      <c r="K57" s="46"/>
    </row>
    <row r="58" spans="1:11" ht="30">
      <c r="A58" s="36"/>
      <c r="B58" s="7" t="s">
        <v>43</v>
      </c>
      <c r="C58" s="19"/>
      <c r="D58" s="19">
        <v>33.700000000000003</v>
      </c>
      <c r="E58" s="19" t="s">
        <v>26</v>
      </c>
      <c r="F58" s="8"/>
      <c r="G58" s="7"/>
      <c r="H58" s="7"/>
      <c r="I58" s="7" t="s">
        <v>26</v>
      </c>
      <c r="J58" s="43"/>
      <c r="K58" s="43"/>
    </row>
    <row r="59" spans="1:11">
      <c r="A59" s="37"/>
      <c r="B59" s="7" t="s">
        <v>9</v>
      </c>
      <c r="C59" s="19"/>
      <c r="D59" s="16">
        <v>3.1</v>
      </c>
      <c r="E59" s="19" t="s">
        <v>28</v>
      </c>
      <c r="F59" s="8"/>
      <c r="G59" s="7"/>
      <c r="H59" s="7"/>
      <c r="I59" s="7" t="s">
        <v>28</v>
      </c>
      <c r="J59" s="9">
        <v>3.1</v>
      </c>
      <c r="K59" s="9">
        <f>D59-J59</f>
        <v>0</v>
      </c>
    </row>
    <row r="60" spans="1:11">
      <c r="A60" s="18"/>
      <c r="B60" s="7" t="s">
        <v>44</v>
      </c>
      <c r="C60" s="19"/>
      <c r="D60" s="16">
        <v>1.3</v>
      </c>
      <c r="E60" s="19" t="s">
        <v>28</v>
      </c>
      <c r="F60" s="8"/>
      <c r="G60" s="7"/>
      <c r="H60" s="7"/>
      <c r="I60" s="7" t="s">
        <v>28</v>
      </c>
      <c r="J60" s="9">
        <v>1.3</v>
      </c>
      <c r="K60" s="9">
        <v>0</v>
      </c>
    </row>
    <row r="61" spans="1:11" ht="28.5">
      <c r="A61" s="11" t="s">
        <v>37</v>
      </c>
      <c r="B61" s="12"/>
      <c r="C61" s="12">
        <f>SUM(C34:C59)</f>
        <v>3</v>
      </c>
      <c r="D61" s="14">
        <f>SUM(D34:D60)</f>
        <v>1999.9</v>
      </c>
      <c r="E61" s="12"/>
      <c r="F61" s="13"/>
      <c r="G61" s="12"/>
      <c r="H61" s="12">
        <f>SUM(H34:H52)</f>
        <v>0</v>
      </c>
      <c r="I61" s="12"/>
      <c r="J61" s="14">
        <f>SUM(J34:J60)</f>
        <v>2136.1</v>
      </c>
      <c r="K61" s="14">
        <f>SUM(K34:K59)</f>
        <v>409.10000000000014</v>
      </c>
    </row>
    <row r="62" spans="1:11">
      <c r="A62" s="22"/>
      <c r="B62" s="22"/>
      <c r="C62" s="22"/>
      <c r="D62" s="22"/>
      <c r="E62" s="22"/>
      <c r="F62" s="24">
        <f>D83</f>
        <v>2893.3999999999996</v>
      </c>
      <c r="G62" s="22"/>
      <c r="H62" s="22"/>
      <c r="I62" s="22"/>
      <c r="J62" s="22"/>
      <c r="K62" s="22"/>
    </row>
    <row r="63" spans="1:11">
      <c r="A63" s="35"/>
      <c r="B63" s="7" t="s">
        <v>9</v>
      </c>
      <c r="C63" s="19"/>
      <c r="D63" s="25">
        <v>25.4</v>
      </c>
      <c r="E63" s="19" t="s">
        <v>10</v>
      </c>
      <c r="F63" s="8"/>
      <c r="G63" s="7"/>
      <c r="H63" s="7"/>
      <c r="I63" s="7" t="s">
        <v>10</v>
      </c>
      <c r="J63" s="9">
        <v>25.4</v>
      </c>
      <c r="K63" s="10">
        <f>D63-J63</f>
        <v>0</v>
      </c>
    </row>
    <row r="64" spans="1:11">
      <c r="A64" s="35"/>
      <c r="B64" s="7" t="s">
        <v>9</v>
      </c>
      <c r="C64" s="19"/>
      <c r="D64" s="25">
        <v>45.5</v>
      </c>
      <c r="E64" s="19" t="s">
        <v>11</v>
      </c>
      <c r="F64" s="8"/>
      <c r="G64" s="7"/>
      <c r="H64" s="7"/>
      <c r="I64" s="7" t="s">
        <v>11</v>
      </c>
      <c r="J64" s="9">
        <v>45.6</v>
      </c>
      <c r="K64" s="10">
        <f t="shared" ref="K64:K73" si="2">D64-J64</f>
        <v>-0.10000000000000142</v>
      </c>
    </row>
    <row r="65" spans="1:11">
      <c r="A65" s="35"/>
      <c r="B65" s="7" t="s">
        <v>12</v>
      </c>
      <c r="C65" s="19"/>
      <c r="D65" s="25">
        <v>5.9</v>
      </c>
      <c r="E65" s="19" t="s">
        <v>13</v>
      </c>
      <c r="F65" s="8"/>
      <c r="G65" s="7"/>
      <c r="H65" s="7"/>
      <c r="I65" s="7" t="s">
        <v>13</v>
      </c>
      <c r="J65" s="9">
        <v>5.9</v>
      </c>
      <c r="K65" s="10">
        <f t="shared" si="2"/>
        <v>0</v>
      </c>
    </row>
    <row r="66" spans="1:11">
      <c r="A66" s="35"/>
      <c r="B66" s="7" t="s">
        <v>15</v>
      </c>
      <c r="C66" s="19"/>
      <c r="D66" s="25">
        <v>1372.1</v>
      </c>
      <c r="E66" s="19" t="s">
        <v>14</v>
      </c>
      <c r="F66" s="8"/>
      <c r="G66" s="7"/>
      <c r="H66" s="7"/>
      <c r="I66" s="7" t="s">
        <v>14</v>
      </c>
      <c r="J66" s="9">
        <v>1372.1</v>
      </c>
      <c r="K66" s="10">
        <f t="shared" si="2"/>
        <v>0</v>
      </c>
    </row>
    <row r="67" spans="1:11">
      <c r="A67" s="35"/>
      <c r="B67" s="7" t="s">
        <v>12</v>
      </c>
      <c r="C67" s="19"/>
      <c r="D67" s="25">
        <v>35.299999999999997</v>
      </c>
      <c r="E67" s="19" t="s">
        <v>14</v>
      </c>
      <c r="F67" s="8"/>
      <c r="G67" s="7"/>
      <c r="H67" s="7"/>
      <c r="I67" s="7" t="s">
        <v>14</v>
      </c>
      <c r="J67" s="9">
        <v>35.299999999999997</v>
      </c>
      <c r="K67" s="10">
        <f t="shared" si="2"/>
        <v>0</v>
      </c>
    </row>
    <row r="68" spans="1:11">
      <c r="A68" s="35"/>
      <c r="B68" s="7" t="s">
        <v>49</v>
      </c>
      <c r="C68" s="19"/>
      <c r="D68" s="25">
        <v>115</v>
      </c>
      <c r="E68" s="19" t="s">
        <v>14</v>
      </c>
      <c r="F68" s="8"/>
      <c r="G68" s="7"/>
      <c r="H68" s="7"/>
      <c r="I68" s="7" t="s">
        <v>14</v>
      </c>
      <c r="J68" s="9">
        <v>115</v>
      </c>
      <c r="K68" s="10">
        <f t="shared" si="2"/>
        <v>0</v>
      </c>
    </row>
    <row r="69" spans="1:11">
      <c r="A69" s="35"/>
      <c r="B69" s="7" t="s">
        <v>16</v>
      </c>
      <c r="C69" s="19"/>
      <c r="D69" s="25">
        <v>26</v>
      </c>
      <c r="E69" s="19" t="s">
        <v>13</v>
      </c>
      <c r="F69" s="8"/>
      <c r="G69" s="7"/>
      <c r="H69" s="7"/>
      <c r="I69" s="7" t="s">
        <v>13</v>
      </c>
      <c r="J69" s="9">
        <v>26</v>
      </c>
      <c r="K69" s="10">
        <f t="shared" si="2"/>
        <v>0</v>
      </c>
    </row>
    <row r="70" spans="1:11">
      <c r="A70" s="35"/>
      <c r="B70" s="7" t="s">
        <v>16</v>
      </c>
      <c r="C70" s="19"/>
      <c r="D70" s="25">
        <v>51.9</v>
      </c>
      <c r="E70" s="19" t="s">
        <v>11</v>
      </c>
      <c r="F70" s="8"/>
      <c r="G70" s="7"/>
      <c r="H70" s="7"/>
      <c r="I70" s="7" t="s">
        <v>11</v>
      </c>
      <c r="J70" s="9">
        <v>52</v>
      </c>
      <c r="K70" s="10">
        <f t="shared" si="2"/>
        <v>-0.10000000000000142</v>
      </c>
    </row>
    <row r="71" spans="1:11">
      <c r="A71" s="35"/>
      <c r="B71" s="7" t="s">
        <v>16</v>
      </c>
      <c r="C71" s="19"/>
      <c r="D71" s="25">
        <v>16.600000000000001</v>
      </c>
      <c r="E71" s="19" t="s">
        <v>10</v>
      </c>
      <c r="F71" s="8"/>
      <c r="G71" s="7"/>
      <c r="H71" s="7"/>
      <c r="I71" s="7" t="s">
        <v>10</v>
      </c>
      <c r="J71" s="9">
        <v>16.600000000000001</v>
      </c>
      <c r="K71" s="10">
        <f t="shared" si="2"/>
        <v>0</v>
      </c>
    </row>
    <row r="72" spans="1:11" ht="45">
      <c r="A72" s="35"/>
      <c r="B72" s="7" t="s">
        <v>47</v>
      </c>
      <c r="C72" s="19"/>
      <c r="D72" s="25">
        <v>11.1</v>
      </c>
      <c r="E72" s="19" t="s">
        <v>13</v>
      </c>
      <c r="F72" s="8"/>
      <c r="G72" s="7"/>
      <c r="H72" s="7"/>
      <c r="I72" s="19" t="s">
        <v>11</v>
      </c>
      <c r="J72" s="9">
        <v>11.1</v>
      </c>
      <c r="K72" s="21">
        <f t="shared" si="2"/>
        <v>0</v>
      </c>
    </row>
    <row r="73" spans="1:11" ht="30">
      <c r="A73" s="35"/>
      <c r="B73" s="7" t="s">
        <v>16</v>
      </c>
      <c r="C73" s="19"/>
      <c r="D73" s="25">
        <v>1.8</v>
      </c>
      <c r="E73" s="19" t="s">
        <v>17</v>
      </c>
      <c r="F73" s="8"/>
      <c r="G73" s="7"/>
      <c r="H73" s="7"/>
      <c r="I73" s="19" t="s">
        <v>17</v>
      </c>
      <c r="J73" s="9">
        <v>1.8</v>
      </c>
      <c r="K73" s="21">
        <f t="shared" si="2"/>
        <v>0</v>
      </c>
    </row>
    <row r="74" spans="1:11">
      <c r="A74" s="35"/>
      <c r="B74" s="38" t="s">
        <v>48</v>
      </c>
      <c r="C74" s="19">
        <v>6.5</v>
      </c>
      <c r="D74" s="25"/>
      <c r="E74" s="19"/>
      <c r="F74" s="8"/>
      <c r="G74" s="7">
        <v>2240</v>
      </c>
      <c r="H74" s="7"/>
      <c r="I74" s="40"/>
      <c r="J74" s="42"/>
      <c r="K74" s="44">
        <v>6.5</v>
      </c>
    </row>
    <row r="75" spans="1:11">
      <c r="A75" s="35"/>
      <c r="B75" s="39"/>
      <c r="C75" s="19"/>
      <c r="D75" s="25"/>
      <c r="E75" s="19"/>
      <c r="F75" s="8"/>
      <c r="G75" s="7">
        <v>2210</v>
      </c>
      <c r="H75" s="7"/>
      <c r="I75" s="41"/>
      <c r="J75" s="43"/>
      <c r="K75" s="45"/>
    </row>
    <row r="76" spans="1:11">
      <c r="A76" s="36"/>
      <c r="B76" s="7" t="s">
        <v>16</v>
      </c>
      <c r="C76" s="19"/>
      <c r="D76" s="26">
        <v>1135.9000000000001</v>
      </c>
      <c r="E76" s="19" t="s">
        <v>26</v>
      </c>
      <c r="F76" s="8"/>
      <c r="G76" s="7"/>
      <c r="H76" s="7"/>
      <c r="I76" s="7" t="s">
        <v>26</v>
      </c>
      <c r="J76" s="42">
        <v>1088.5999999999999</v>
      </c>
      <c r="K76" s="42">
        <f>K53+D76+D77+D78+D79+D80+D81-J76</f>
        <v>492.70000000000027</v>
      </c>
    </row>
    <row r="77" spans="1:11" ht="30">
      <c r="A77" s="36"/>
      <c r="B77" s="7" t="s">
        <v>50</v>
      </c>
      <c r="C77" s="19"/>
      <c r="D77" s="26">
        <v>4.2</v>
      </c>
      <c r="E77" s="19" t="s">
        <v>26</v>
      </c>
      <c r="F77" s="8"/>
      <c r="G77" s="7"/>
      <c r="H77" s="7"/>
      <c r="I77" s="7" t="s">
        <v>26</v>
      </c>
      <c r="J77" s="46"/>
      <c r="K77" s="46"/>
    </row>
    <row r="78" spans="1:11" ht="30">
      <c r="A78" s="36"/>
      <c r="B78" s="7" t="s">
        <v>51</v>
      </c>
      <c r="C78" s="19"/>
      <c r="D78" s="26">
        <v>23.1</v>
      </c>
      <c r="E78" s="19" t="s">
        <v>26</v>
      </c>
      <c r="F78" s="8"/>
      <c r="G78" s="7"/>
      <c r="H78" s="7"/>
      <c r="I78" s="7" t="s">
        <v>26</v>
      </c>
      <c r="J78" s="46"/>
      <c r="K78" s="46"/>
    </row>
    <row r="79" spans="1:11" ht="30">
      <c r="A79" s="36"/>
      <c r="B79" s="7" t="s">
        <v>52</v>
      </c>
      <c r="C79" s="19"/>
      <c r="D79" s="26">
        <v>1</v>
      </c>
      <c r="E79" s="19" t="s">
        <v>26</v>
      </c>
      <c r="F79" s="8"/>
      <c r="G79" s="7"/>
      <c r="H79" s="7"/>
      <c r="I79" s="7" t="s">
        <v>26</v>
      </c>
      <c r="J79" s="46"/>
      <c r="K79" s="46"/>
    </row>
    <row r="80" spans="1:11" ht="30">
      <c r="A80" s="36"/>
      <c r="B80" s="7" t="s">
        <v>53</v>
      </c>
      <c r="C80" s="19"/>
      <c r="D80" s="26">
        <v>14.4</v>
      </c>
      <c r="E80" s="19" t="s">
        <v>26</v>
      </c>
      <c r="F80" s="8"/>
      <c r="G80" s="7"/>
      <c r="H80" s="7"/>
      <c r="I80" s="7" t="s">
        <v>26</v>
      </c>
      <c r="J80" s="46"/>
      <c r="K80" s="46"/>
    </row>
    <row r="81" spans="1:11" ht="30">
      <c r="A81" s="36"/>
      <c r="B81" s="7" t="s">
        <v>30</v>
      </c>
      <c r="C81" s="19"/>
      <c r="D81" s="26">
        <v>0.1</v>
      </c>
      <c r="E81" s="19" t="s">
        <v>26</v>
      </c>
      <c r="F81" s="8"/>
      <c r="G81" s="7"/>
      <c r="H81" s="7"/>
      <c r="I81" s="7" t="s">
        <v>26</v>
      </c>
      <c r="J81" s="43"/>
      <c r="K81" s="43"/>
    </row>
    <row r="82" spans="1:11">
      <c r="A82" s="37"/>
      <c r="B82" s="7" t="s">
        <v>9</v>
      </c>
      <c r="C82" s="19"/>
      <c r="D82" s="25">
        <v>8.1</v>
      </c>
      <c r="E82" s="19" t="s">
        <v>28</v>
      </c>
      <c r="F82" s="8"/>
      <c r="G82" s="7"/>
      <c r="H82" s="7"/>
      <c r="I82" s="7" t="s">
        <v>28</v>
      </c>
      <c r="J82" s="9">
        <v>8.1</v>
      </c>
      <c r="K82" s="9">
        <f>D82-J82</f>
        <v>0</v>
      </c>
    </row>
    <row r="83" spans="1:11" ht="28.5">
      <c r="A83" s="11" t="s">
        <v>54</v>
      </c>
      <c r="B83" s="12"/>
      <c r="C83" s="12">
        <f>SUM(C63:C82)</f>
        <v>6.5</v>
      </c>
      <c r="D83" s="14">
        <f>SUM(D63:D82)</f>
        <v>2893.3999999999996</v>
      </c>
      <c r="E83" s="12"/>
      <c r="F83" s="13"/>
      <c r="G83" s="12"/>
      <c r="H83" s="12">
        <f>SUM(H63:H75)</f>
        <v>0</v>
      </c>
      <c r="I83" s="12"/>
      <c r="J83" s="14">
        <f>SUM(J63:J82)</f>
        <v>2803.4999999999995</v>
      </c>
      <c r="K83" s="14">
        <f>SUM(K63:K82)</f>
        <v>499.00000000000028</v>
      </c>
    </row>
    <row r="84" spans="1:11">
      <c r="A84" s="23"/>
      <c r="B84" s="23"/>
      <c r="C84" s="23"/>
      <c r="D84" s="23"/>
      <c r="E84" s="23"/>
      <c r="F84" s="24"/>
      <c r="G84" s="23"/>
      <c r="H84" s="23"/>
      <c r="I84" s="23"/>
      <c r="J84" s="23"/>
      <c r="K84" s="23"/>
    </row>
    <row r="85" spans="1:11">
      <c r="A85" s="32"/>
      <c r="B85" s="7" t="s">
        <v>9</v>
      </c>
      <c r="C85" s="19"/>
      <c r="D85" s="25">
        <v>723</v>
      </c>
      <c r="E85" s="19" t="s">
        <v>14</v>
      </c>
      <c r="F85" s="8"/>
      <c r="G85" s="7"/>
      <c r="H85" s="7"/>
      <c r="I85" s="19" t="s">
        <v>14</v>
      </c>
      <c r="J85" s="9">
        <v>723</v>
      </c>
      <c r="K85" s="10">
        <f>D85-J85</f>
        <v>0</v>
      </c>
    </row>
    <row r="86" spans="1:11">
      <c r="A86" s="32"/>
      <c r="B86" s="27" t="s">
        <v>15</v>
      </c>
      <c r="C86" s="26"/>
      <c r="D86" s="25">
        <v>15</v>
      </c>
      <c r="E86" s="19" t="s">
        <v>14</v>
      </c>
      <c r="F86" s="28"/>
      <c r="G86" s="27"/>
      <c r="H86" s="27"/>
      <c r="I86" s="19" t="s">
        <v>14</v>
      </c>
      <c r="J86" s="29">
        <v>15</v>
      </c>
      <c r="K86" s="30">
        <f t="shared" ref="K86:K94" si="3">D86-J86</f>
        <v>0</v>
      </c>
    </row>
    <row r="87" spans="1:11">
      <c r="A87" s="32"/>
      <c r="B87" s="27" t="s">
        <v>12</v>
      </c>
      <c r="C87" s="26"/>
      <c r="D87" s="25">
        <v>87.5</v>
      </c>
      <c r="E87" s="26" t="s">
        <v>11</v>
      </c>
      <c r="F87" s="28"/>
      <c r="G87" s="27"/>
      <c r="H87" s="27"/>
      <c r="I87" s="26" t="s">
        <v>11</v>
      </c>
      <c r="J87" s="29">
        <v>87.5</v>
      </c>
      <c r="K87" s="30">
        <f t="shared" si="3"/>
        <v>0</v>
      </c>
    </row>
    <row r="88" spans="1:11">
      <c r="A88" s="32"/>
      <c r="B88" s="27" t="s">
        <v>12</v>
      </c>
      <c r="C88" s="26"/>
      <c r="D88" s="25">
        <v>8.5</v>
      </c>
      <c r="E88" s="26" t="s">
        <v>10</v>
      </c>
      <c r="F88" s="28"/>
      <c r="G88" s="27"/>
      <c r="H88" s="27"/>
      <c r="I88" s="26" t="s">
        <v>10</v>
      </c>
      <c r="J88" s="29">
        <v>8.5</v>
      </c>
      <c r="K88" s="30">
        <f t="shared" si="3"/>
        <v>0</v>
      </c>
    </row>
    <row r="89" spans="1:11">
      <c r="A89" s="32"/>
      <c r="B89" s="27" t="s">
        <v>55</v>
      </c>
      <c r="C89" s="26"/>
      <c r="D89" s="25">
        <v>9.6</v>
      </c>
      <c r="E89" s="26" t="s">
        <v>10</v>
      </c>
      <c r="F89" s="28"/>
      <c r="G89" s="27"/>
      <c r="H89" s="27"/>
      <c r="I89" s="26" t="s">
        <v>10</v>
      </c>
      <c r="J89" s="29">
        <v>9.6</v>
      </c>
      <c r="K89" s="30">
        <f t="shared" si="3"/>
        <v>0</v>
      </c>
    </row>
    <row r="90" spans="1:11" ht="60">
      <c r="A90" s="32"/>
      <c r="B90" s="27" t="s">
        <v>46</v>
      </c>
      <c r="C90" s="26"/>
      <c r="D90" s="25">
        <v>4</v>
      </c>
      <c r="E90" s="26" t="s">
        <v>10</v>
      </c>
      <c r="F90" s="28"/>
      <c r="G90" s="27"/>
      <c r="H90" s="27"/>
      <c r="I90" s="26" t="s">
        <v>10</v>
      </c>
      <c r="J90" s="29">
        <v>4</v>
      </c>
      <c r="K90" s="30">
        <f t="shared" si="3"/>
        <v>0</v>
      </c>
    </row>
    <row r="91" spans="1:11" ht="30">
      <c r="A91" s="32"/>
      <c r="B91" s="27" t="s">
        <v>56</v>
      </c>
      <c r="C91" s="26"/>
      <c r="D91" s="25">
        <v>0.3</v>
      </c>
      <c r="E91" s="26" t="s">
        <v>11</v>
      </c>
      <c r="F91" s="28"/>
      <c r="G91" s="27"/>
      <c r="H91" s="27"/>
      <c r="I91" s="27" t="s">
        <v>11</v>
      </c>
      <c r="J91" s="29">
        <v>0.3</v>
      </c>
      <c r="K91" s="30">
        <f t="shared" si="3"/>
        <v>0</v>
      </c>
    </row>
    <row r="92" spans="1:11" ht="60">
      <c r="A92" s="32"/>
      <c r="B92" s="27" t="s">
        <v>46</v>
      </c>
      <c r="C92" s="26"/>
      <c r="D92" s="25">
        <v>2.4</v>
      </c>
      <c r="E92" s="26" t="s">
        <v>11</v>
      </c>
      <c r="F92" s="28"/>
      <c r="G92" s="27"/>
      <c r="H92" s="27"/>
      <c r="I92" s="27" t="s">
        <v>11</v>
      </c>
      <c r="J92" s="29">
        <v>2.4</v>
      </c>
      <c r="K92" s="30">
        <f t="shared" si="3"/>
        <v>0</v>
      </c>
    </row>
    <row r="93" spans="1:11">
      <c r="A93" s="32"/>
      <c r="B93" s="27" t="s">
        <v>16</v>
      </c>
      <c r="C93" s="26"/>
      <c r="D93" s="25">
        <v>22.7</v>
      </c>
      <c r="E93" s="26" t="s">
        <v>11</v>
      </c>
      <c r="F93" s="28"/>
      <c r="G93" s="27"/>
      <c r="H93" s="27"/>
      <c r="I93" s="27" t="s">
        <v>11</v>
      </c>
      <c r="J93" s="29">
        <v>22.7</v>
      </c>
      <c r="K93" s="30">
        <f t="shared" si="3"/>
        <v>0</v>
      </c>
    </row>
    <row r="94" spans="1:11">
      <c r="A94" s="32"/>
      <c r="B94" s="27" t="s">
        <v>16</v>
      </c>
      <c r="C94" s="26"/>
      <c r="D94" s="25">
        <v>29.4</v>
      </c>
      <c r="E94" s="26" t="s">
        <v>13</v>
      </c>
      <c r="F94" s="28"/>
      <c r="G94" s="27"/>
      <c r="H94" s="27"/>
      <c r="I94" s="26" t="s">
        <v>13</v>
      </c>
      <c r="J94" s="29">
        <v>29.4</v>
      </c>
      <c r="K94" s="31">
        <f t="shared" si="3"/>
        <v>0</v>
      </c>
    </row>
    <row r="95" spans="1:11">
      <c r="A95" s="32"/>
      <c r="B95" s="51" t="s">
        <v>48</v>
      </c>
      <c r="C95" s="26"/>
      <c r="D95" s="25"/>
      <c r="E95" s="26"/>
      <c r="F95" s="28"/>
      <c r="G95" s="27">
        <v>2240</v>
      </c>
      <c r="H95" s="27"/>
      <c r="I95" s="53"/>
      <c r="J95" s="55"/>
      <c r="K95" s="57"/>
    </row>
    <row r="96" spans="1:11">
      <c r="A96" s="32"/>
      <c r="B96" s="52"/>
      <c r="C96" s="26"/>
      <c r="D96" s="25"/>
      <c r="E96" s="26"/>
      <c r="F96" s="28"/>
      <c r="G96" s="27">
        <v>2210</v>
      </c>
      <c r="H96" s="27"/>
      <c r="I96" s="54"/>
      <c r="J96" s="56"/>
      <c r="K96" s="58"/>
    </row>
    <row r="97" spans="1:11">
      <c r="A97" s="32"/>
      <c r="B97" s="27" t="s">
        <v>16</v>
      </c>
      <c r="C97" s="26"/>
      <c r="D97" s="26">
        <v>1027.0999999999999</v>
      </c>
      <c r="E97" s="26" t="s">
        <v>26</v>
      </c>
      <c r="F97" s="28"/>
      <c r="G97" s="27"/>
      <c r="H97" s="27"/>
      <c r="I97" s="27" t="s">
        <v>26</v>
      </c>
      <c r="J97" s="55">
        <v>1144.7</v>
      </c>
      <c r="K97" s="55">
        <v>513.70000000000005</v>
      </c>
    </row>
    <row r="98" spans="1:11" ht="30">
      <c r="A98" s="33"/>
      <c r="B98" s="27" t="s">
        <v>50</v>
      </c>
      <c r="C98" s="26"/>
      <c r="D98" s="26">
        <v>9.6999999999999993</v>
      </c>
      <c r="E98" s="26" t="s">
        <v>26</v>
      </c>
      <c r="F98" s="28"/>
      <c r="G98" s="27"/>
      <c r="H98" s="27"/>
      <c r="I98" s="27" t="s">
        <v>26</v>
      </c>
      <c r="J98" s="59"/>
      <c r="K98" s="59"/>
    </row>
    <row r="99" spans="1:11" ht="30">
      <c r="A99" s="33"/>
      <c r="B99" s="27" t="s">
        <v>56</v>
      </c>
      <c r="C99" s="26"/>
      <c r="D99" s="26">
        <v>2.5</v>
      </c>
      <c r="E99" s="26" t="s">
        <v>26</v>
      </c>
      <c r="F99" s="28"/>
      <c r="G99" s="27"/>
      <c r="H99" s="27"/>
      <c r="I99" s="27" t="s">
        <v>26</v>
      </c>
      <c r="J99" s="59"/>
      <c r="K99" s="59"/>
    </row>
    <row r="100" spans="1:11">
      <c r="A100" s="33"/>
      <c r="B100" s="27" t="s">
        <v>41</v>
      </c>
      <c r="C100" s="26"/>
      <c r="D100" s="26">
        <v>7.1</v>
      </c>
      <c r="E100" s="26" t="s">
        <v>26</v>
      </c>
      <c r="F100" s="28"/>
      <c r="G100" s="27"/>
      <c r="H100" s="27"/>
      <c r="I100" s="27" t="s">
        <v>26</v>
      </c>
      <c r="J100" s="59"/>
      <c r="K100" s="59"/>
    </row>
    <row r="101" spans="1:11" ht="30">
      <c r="A101" s="33"/>
      <c r="B101" s="27" t="s">
        <v>57</v>
      </c>
      <c r="C101" s="26"/>
      <c r="D101" s="26">
        <v>114.5</v>
      </c>
      <c r="E101" s="26" t="s">
        <v>26</v>
      </c>
      <c r="F101" s="28"/>
      <c r="G101" s="27"/>
      <c r="H101" s="27"/>
      <c r="I101" s="27" t="s">
        <v>26</v>
      </c>
      <c r="J101" s="59"/>
      <c r="K101" s="59"/>
    </row>
    <row r="102" spans="1:11" ht="30">
      <c r="A102" s="33"/>
      <c r="B102" s="27" t="s">
        <v>58</v>
      </c>
      <c r="C102" s="26"/>
      <c r="D102" s="26">
        <v>4.8</v>
      </c>
      <c r="E102" s="26" t="s">
        <v>26</v>
      </c>
      <c r="F102" s="28"/>
      <c r="G102" s="27"/>
      <c r="H102" s="27"/>
      <c r="I102" s="27" t="s">
        <v>26</v>
      </c>
      <c r="J102" s="56"/>
      <c r="K102" s="56"/>
    </row>
    <row r="103" spans="1:11">
      <c r="A103" s="33"/>
      <c r="B103" s="27" t="s">
        <v>9</v>
      </c>
      <c r="C103" s="26"/>
      <c r="D103" s="25">
        <v>2.2000000000000002</v>
      </c>
      <c r="E103" s="26" t="s">
        <v>28</v>
      </c>
      <c r="F103" s="28"/>
      <c r="G103" s="27"/>
      <c r="H103" s="27"/>
      <c r="I103" s="27" t="s">
        <v>28</v>
      </c>
      <c r="J103" s="29">
        <v>2.2000000000000002</v>
      </c>
      <c r="K103" s="29">
        <f>D103-J103</f>
        <v>0</v>
      </c>
    </row>
    <row r="104" spans="1:11" ht="28.5">
      <c r="A104" s="11" t="s">
        <v>59</v>
      </c>
      <c r="B104" s="12"/>
      <c r="C104" s="12">
        <f>SUM(C85:C103)</f>
        <v>0</v>
      </c>
      <c r="D104" s="14">
        <f>SUM(D85:D103)</f>
        <v>2070.3000000000002</v>
      </c>
      <c r="E104" s="12"/>
      <c r="F104" s="13"/>
      <c r="G104" s="12"/>
      <c r="H104" s="12"/>
      <c r="I104" s="12"/>
      <c r="J104" s="14">
        <f>SUM(J85:J103)</f>
        <v>2049.2999999999997</v>
      </c>
      <c r="K104" s="14">
        <f>SUM(K85:K103)</f>
        <v>513.70000000000005</v>
      </c>
    </row>
    <row r="105" spans="1:11">
      <c r="A105" s="11" t="s">
        <v>61</v>
      </c>
      <c r="B105" s="12"/>
      <c r="C105" s="12">
        <f>C32+C61+C83</f>
        <v>27.3</v>
      </c>
      <c r="D105" s="14">
        <f>D32+D61+D83+D104</f>
        <v>9187.0999999999985</v>
      </c>
      <c r="E105" s="12"/>
      <c r="F105" s="34">
        <f>D105+C105</f>
        <v>9214.3999999999978</v>
      </c>
      <c r="G105" s="12"/>
      <c r="H105" s="12">
        <v>27.3</v>
      </c>
      <c r="I105" s="12"/>
      <c r="J105" s="14">
        <f>J32+J61+J83</f>
        <v>6935.6999999999989</v>
      </c>
      <c r="K105" s="14"/>
    </row>
  </sheetData>
  <mergeCells count="34">
    <mergeCell ref="B95:B96"/>
    <mergeCell ref="I95:I96"/>
    <mergeCell ref="J95:J96"/>
    <mergeCell ref="K95:K96"/>
    <mergeCell ref="J97:J102"/>
    <mergeCell ref="K97:K102"/>
    <mergeCell ref="A34:A59"/>
    <mergeCell ref="B51:B52"/>
    <mergeCell ref="I51:I52"/>
    <mergeCell ref="J51:J52"/>
    <mergeCell ref="K51:K52"/>
    <mergeCell ref="J53:J58"/>
    <mergeCell ref="K53:K58"/>
    <mergeCell ref="J25:J30"/>
    <mergeCell ref="K25:K30"/>
    <mergeCell ref="A5:K5"/>
    <mergeCell ref="B22:B23"/>
    <mergeCell ref="F7:F8"/>
    <mergeCell ref="C7:E7"/>
    <mergeCell ref="G7:J7"/>
    <mergeCell ref="I22:I23"/>
    <mergeCell ref="J22:J23"/>
    <mergeCell ref="K22:K23"/>
    <mergeCell ref="A10:A31"/>
    <mergeCell ref="K7:K8"/>
    <mergeCell ref="A7:A8"/>
    <mergeCell ref="B7:B8"/>
    <mergeCell ref="A63:A82"/>
    <mergeCell ref="B74:B75"/>
    <mergeCell ref="I74:I75"/>
    <mergeCell ref="J74:J75"/>
    <mergeCell ref="K74:K75"/>
    <mergeCell ref="J76:J81"/>
    <mergeCell ref="K76:K81"/>
  </mergeCells>
  <pageMargins left="7.874015748031496E-2" right="3.937007874015748E-2" top="0.31496062992125984" bottom="0.3149606299212598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Людмила</cp:lastModifiedBy>
  <cp:lastPrinted>2019-01-10T07:50:49Z</cp:lastPrinted>
  <dcterms:created xsi:type="dcterms:W3CDTF">2018-07-04T14:43:03Z</dcterms:created>
  <dcterms:modified xsi:type="dcterms:W3CDTF">2020-01-04T08:32:44Z</dcterms:modified>
</cp:coreProperties>
</file>