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195" windowHeight="8700"/>
  </bookViews>
  <sheets>
    <sheet name="Медперсонал" sheetId="1" r:id="rId1"/>
  </sheets>
  <definedNames>
    <definedName name="_xlnm.Print_Titles" localSheetId="0">Медперсонал!$10:$10</definedName>
    <definedName name="_xlnm.Print_Area" localSheetId="0">Медперсонал!$A$1:$D$1186</definedName>
  </definedNames>
  <calcPr calcId="145621"/>
</workbook>
</file>

<file path=xl/calcChain.xml><?xml version="1.0" encoding="utf-8"?>
<calcChain xmlns="http://schemas.openxmlformats.org/spreadsheetml/2006/main">
  <c r="D606" i="1" l="1"/>
  <c r="D1139" i="1"/>
  <c r="D1143" i="1"/>
  <c r="D1102" i="1"/>
  <c r="D926" i="1"/>
  <c r="D453" i="1" l="1"/>
  <c r="D415" i="1"/>
  <c r="D322" i="1"/>
  <c r="D278" i="1"/>
  <c r="D1151" i="1"/>
  <c r="D1027" i="1" l="1"/>
  <c r="D1024" i="1"/>
  <c r="D943" i="1"/>
  <c r="D816" i="1"/>
  <c r="D806" i="1"/>
  <c r="D799" i="1"/>
  <c r="D794" i="1"/>
  <c r="D791" i="1" l="1"/>
  <c r="D789" i="1"/>
  <c r="D784" i="1"/>
  <c r="D709" i="1"/>
  <c r="D705" i="1"/>
  <c r="D795" i="1" l="1"/>
  <c r="D693" i="1"/>
  <c r="D679" i="1" l="1"/>
  <c r="D677" i="1"/>
  <c r="D630" i="1"/>
  <c r="D625" i="1"/>
  <c r="D552" i="1"/>
  <c r="D439" i="1"/>
  <c r="D432" i="1"/>
  <c r="D405" i="1"/>
  <c r="D338" i="1"/>
  <c r="D293" i="1"/>
  <c r="D155" i="1" l="1"/>
  <c r="D814" i="1" l="1"/>
  <c r="D812" i="1"/>
  <c r="D804" i="1"/>
  <c r="D802" i="1"/>
  <c r="D782" i="1"/>
  <c r="D780" i="1"/>
  <c r="D777" i="1"/>
  <c r="D770" i="1"/>
  <c r="D884" i="1"/>
  <c r="D768" i="1"/>
  <c r="D766" i="1"/>
  <c r="D760" i="1"/>
  <c r="D757" i="1"/>
  <c r="D755" i="1"/>
  <c r="D749" i="1"/>
  <c r="D889" i="1"/>
  <c r="D887" i="1"/>
  <c r="D880" i="1"/>
  <c r="D872" i="1"/>
  <c r="D874" i="1"/>
  <c r="D869" i="1"/>
  <c r="D864" i="1"/>
  <c r="D858" i="1"/>
  <c r="D856" i="1"/>
  <c r="D847" i="1"/>
  <c r="D850" i="1"/>
  <c r="D840" i="1"/>
  <c r="D845" i="1"/>
  <c r="D1171" i="1"/>
  <c r="D1157" i="1"/>
  <c r="D1158" i="1" s="1"/>
  <c r="D1147" i="1"/>
  <c r="D1152" i="1" s="1"/>
  <c r="D1135" i="1"/>
  <c r="D1129" i="1"/>
  <c r="D1130" i="1" s="1"/>
  <c r="D1112" i="1"/>
  <c r="D1110" i="1"/>
  <c r="D1108" i="1"/>
  <c r="D1106" i="1"/>
  <c r="D1082" i="1"/>
  <c r="D1086" i="1"/>
  <c r="D1084" i="1"/>
  <c r="D1075" i="1"/>
  <c r="D1073" i="1"/>
  <c r="D1077" i="1"/>
  <c r="D1071" i="1"/>
  <c r="D1067" i="1"/>
  <c r="D1064" i="1"/>
  <c r="D1062" i="1"/>
  <c r="D1055" i="1"/>
  <c r="D1048" i="1"/>
  <c r="D1046" i="1"/>
  <c r="D1036" i="1"/>
  <c r="D984" i="1"/>
  <c r="D982" i="1"/>
  <c r="D940" i="1"/>
  <c r="D737" i="1"/>
  <c r="D739" i="1"/>
  <c r="D731" i="1"/>
  <c r="D725" i="1"/>
  <c r="D723" i="1"/>
  <c r="D720" i="1"/>
  <c r="D717" i="1"/>
  <c r="D673" i="1"/>
  <c r="D680" i="1" s="1"/>
  <c r="D620" i="1"/>
  <c r="D602" i="1"/>
  <c r="D541" i="1"/>
  <c r="D509" i="1"/>
  <c r="D497" i="1"/>
  <c r="D817" i="1" l="1"/>
  <c r="D807" i="1"/>
  <c r="D785" i="1"/>
  <c r="D740" i="1"/>
  <c r="D771" i="1"/>
  <c r="D761" i="1"/>
  <c r="D875" i="1"/>
  <c r="D890" i="1"/>
  <c r="D859" i="1"/>
  <c r="D851" i="1"/>
  <c r="D1113" i="1"/>
  <c r="D1087" i="1"/>
  <c r="D1078" i="1"/>
  <c r="D1068" i="1"/>
  <c r="D1056" i="1"/>
  <c r="D726" i="1"/>
  <c r="D1088" i="1" l="1"/>
  <c r="D818" i="1"/>
  <c r="D891" i="1"/>
  <c r="D772" i="1"/>
  <c r="D659" i="1" l="1"/>
  <c r="D494" i="1"/>
  <c r="D1097" i="1"/>
  <c r="D948" i="1"/>
  <c r="D518" i="1"/>
  <c r="D84" i="1" l="1"/>
  <c r="D62" i="1" l="1"/>
  <c r="D248" i="1"/>
  <c r="D126" i="1" l="1"/>
  <c r="D525" i="1" l="1"/>
  <c r="D460" i="1"/>
  <c r="D458" i="1"/>
  <c r="D461" i="1" l="1"/>
  <c r="D1099" i="1" l="1"/>
  <c r="D1093" i="1"/>
  <c r="D1166" i="1"/>
  <c r="D965" i="1"/>
  <c r="D1103" i="1" l="1"/>
  <c r="D1114" i="1" s="1"/>
  <c r="D487" i="1"/>
  <c r="D376" i="1"/>
  <c r="D71" i="1" l="1"/>
  <c r="D1015" i="1"/>
  <c r="D909" i="1"/>
  <c r="D907" i="1"/>
  <c r="D444" i="1"/>
  <c r="D442" i="1"/>
  <c r="D202" i="1" l="1"/>
  <c r="D106" i="1"/>
  <c r="D992" i="1" l="1"/>
  <c r="D899" i="1"/>
  <c r="D591" i="1" l="1"/>
  <c r="D570" i="1"/>
  <c r="D51" i="1" l="1"/>
  <c r="D367" i="1" l="1"/>
  <c r="D73" i="1"/>
  <c r="D170" i="1"/>
  <c r="D74" i="1" l="1"/>
  <c r="D960" i="1"/>
  <c r="D468" i="1"/>
  <c r="D313" i="1"/>
  <c r="D117" i="1"/>
  <c r="D142" i="1"/>
  <c r="D216" i="1"/>
  <c r="D266" i="1"/>
  <c r="D1168" i="1"/>
  <c r="D225" i="1"/>
  <c r="D67" i="1"/>
  <c r="D1172" i="1" l="1"/>
  <c r="D538" i="1" l="1"/>
  <c r="D381" i="1" l="1"/>
  <c r="D94" i="1" l="1"/>
  <c r="D1010" i="1"/>
  <c r="D532" i="1"/>
  <c r="D641" i="1"/>
  <c r="D379" i="1"/>
  <c r="D979" i="1"/>
  <c r="D976" i="1"/>
  <c r="D974" i="1"/>
  <c r="D972" i="1"/>
  <c r="D969" i="1" l="1"/>
  <c r="D999" i="1"/>
  <c r="D997" i="1"/>
  <c r="D445" i="1" l="1"/>
  <c r="D462" i="1" s="1"/>
  <c r="D1000" i="1"/>
  <c r="D129" i="1"/>
  <c r="D64" i="1"/>
  <c r="D160" i="1"/>
  <c r="D611" i="1"/>
  <c r="D158" i="1"/>
  <c r="D191" i="1"/>
  <c r="D389" i="1"/>
  <c r="D662" i="1"/>
  <c r="D666" i="1"/>
  <c r="D913" i="1"/>
  <c r="D967" i="1"/>
  <c r="D985" i="1" s="1"/>
  <c r="D1017" i="1"/>
  <c r="D1018" i="1" s="1"/>
  <c r="D1029" i="1"/>
  <c r="D1120" i="1"/>
  <c r="D1122" i="1"/>
  <c r="D1124" i="1"/>
  <c r="D558" i="1"/>
  <c r="D182" i="1"/>
  <c r="D179" i="1"/>
  <c r="D205" i="1"/>
  <c r="D228" i="1"/>
  <c r="D251" i="1"/>
  <c r="D239" i="1"/>
  <c r="D304" i="1"/>
  <c r="D301" i="1"/>
  <c r="D325" i="1"/>
  <c r="D350" i="1"/>
  <c r="D382" i="1"/>
  <c r="D394" i="1"/>
  <c r="D392" i="1"/>
  <c r="D477" i="1"/>
  <c r="D474" i="1"/>
  <c r="D521" i="1"/>
  <c r="D561" i="1"/>
  <c r="D581" i="1"/>
  <c r="D579" i="1"/>
  <c r="D576" i="1"/>
  <c r="D646" i="1"/>
  <c r="D651" i="1"/>
  <c r="D664" i="1"/>
  <c r="D348" i="1"/>
  <c r="D345" i="1"/>
  <c r="D420" i="1"/>
  <c r="D417" i="1"/>
  <c r="D96" i="1"/>
  <c r="D98" i="1"/>
  <c r="D103" i="1"/>
  <c r="D711" i="1"/>
  <c r="D131" i="1"/>
  <c r="D184" i="1"/>
  <c r="D207" i="1"/>
  <c r="D230" i="1"/>
  <c r="D253" i="1"/>
  <c r="D280" i="1"/>
  <c r="D283" i="1"/>
  <c r="D306" i="1"/>
  <c r="D327" i="1"/>
  <c r="D355" i="1"/>
  <c r="D357" i="1"/>
  <c r="D479" i="1"/>
  <c r="D499" i="1"/>
  <c r="D543" i="1"/>
  <c r="D627" i="1"/>
  <c r="D648" i="1"/>
  <c r="D1177" i="1" l="1"/>
  <c r="D1176" i="1"/>
  <c r="D1179" i="1"/>
  <c r="D107" i="1"/>
  <c r="D562" i="1"/>
  <c r="D395" i="1"/>
  <c r="D396" i="1" s="1"/>
  <c r="D254" i="1"/>
  <c r="D418" i="1"/>
  <c r="D421" i="1" s="1"/>
  <c r="D652" i="1"/>
  <c r="D132" i="1"/>
  <c r="D544" i="1"/>
  <c r="D480" i="1"/>
  <c r="D161" i="1"/>
  <c r="D667" i="1"/>
  <c r="D68" i="1"/>
  <c r="D351" i="1"/>
  <c r="D185" i="1"/>
  <c r="D281" i="1"/>
  <c r="D582" i="1"/>
  <c r="D1030" i="1"/>
  <c r="D1031" i="1" s="1"/>
  <c r="D500" i="1"/>
  <c r="D1125" i="1"/>
  <c r="D1144" i="1" s="1"/>
  <c r="D1159" i="1" s="1"/>
  <c r="D949" i="1"/>
  <c r="D328" i="1"/>
  <c r="D631" i="1"/>
  <c r="D307" i="1"/>
  <c r="D231" i="1"/>
  <c r="D208" i="1"/>
  <c r="D612" i="1"/>
  <c r="D358" i="1"/>
  <c r="D99" i="1"/>
  <c r="D712" i="1"/>
  <c r="D914" i="1"/>
  <c r="D1178" i="1" l="1"/>
  <c r="D284" i="1"/>
  <c r="D359" i="1"/>
  <c r="D526" i="1" l="1"/>
  <c r="D1174" i="1" s="1"/>
</calcChain>
</file>

<file path=xl/sharedStrings.xml><?xml version="1.0" encoding="utf-8"?>
<sst xmlns="http://schemas.openxmlformats.org/spreadsheetml/2006/main" count="1426" uniqueCount="412">
  <si>
    <t>Кабінет гіпербаричної оксигенації</t>
  </si>
  <si>
    <t>Відділення судинної хірургії на 25 ліжок</t>
  </si>
  <si>
    <t>Проктологічне відділення на 35 ліжок</t>
  </si>
  <si>
    <t>Рентгенохірургічний блок відділення судинної хірургії</t>
  </si>
  <si>
    <t>Біолог 2 кваліфікаційної категорії</t>
  </si>
  <si>
    <t>Лікар-алерголог вищої кваліфікаційної категорії</t>
  </si>
  <si>
    <t>Лікар-терапевт вищої кваліфікаційної категорії</t>
  </si>
  <si>
    <t>Лікар-невропатолог 2 кваліфікаційної категорії</t>
  </si>
  <si>
    <t>Лікар-ортопед-травматолог вищої кваліфікаційної категорії</t>
  </si>
  <si>
    <t xml:space="preserve">Лікар-терапевт </t>
  </si>
  <si>
    <t>Лікар з функціональної діагностики 1 кваліфікаційної категорії</t>
  </si>
  <si>
    <t>Лікар-кардіолог 1 кваліфікаційної категорії</t>
  </si>
  <si>
    <t>Лікар-анестезіолог 1 кваліфікаційної категорії</t>
  </si>
  <si>
    <t>Лаборант 1 кваліфікаційної категорії</t>
  </si>
  <si>
    <t>№ з/п</t>
  </si>
  <si>
    <t>Назва структурного підрозділу та посад</t>
  </si>
  <si>
    <t>Кількість штатних посад</t>
  </si>
  <si>
    <t>Всього:</t>
  </si>
  <si>
    <t>Реєстратор медичний</t>
  </si>
  <si>
    <t>РАЗОМ:</t>
  </si>
  <si>
    <t>Лікар-нейрохірург вищої кваліфікаційної категорії</t>
  </si>
  <si>
    <t>Лікар-офтальмолог вищої кваліфікаційної категорії</t>
  </si>
  <si>
    <t>Реєстратор медичний поліклініки</t>
  </si>
  <si>
    <t>Лікар-акушер-гінеколог 1 кваліфікаційної категорії</t>
  </si>
  <si>
    <t>Лікар-нейрохірург 1 кваліфікаційної категорії</t>
  </si>
  <si>
    <t>Оператор комп'ютерного набору 2 категорії</t>
  </si>
  <si>
    <t>Фельдшер-лаборант вищої кваліфікаційної категорії</t>
  </si>
  <si>
    <t>Відділення інвазивної та ендокринної хірургії на 20 ліжок</t>
  </si>
  <si>
    <t>Лікар з ультразвукової діагностики 1 кваліфікаційної категорії</t>
  </si>
  <si>
    <t>Група анестезіологічного забезпечення відділення інвазивної та ендокринної хірургії</t>
  </si>
  <si>
    <t>Лікар-невропатолог вищої кваліфікаційної категорії</t>
  </si>
  <si>
    <t>Лікар-ендокринолог вищої кваліфікаційної категорії</t>
  </si>
  <si>
    <t>Лікар-нефролог вищої кваліфікаційної категорії</t>
  </si>
  <si>
    <t>Реєстратор медичний довідкового бюро</t>
  </si>
  <si>
    <t>Лікар-рентгенолог вищої кваліфікаційної категорії</t>
  </si>
  <si>
    <t>Рентгенолаборант 1 кваліфікаційної категорії</t>
  </si>
  <si>
    <t>Рентгенолаборант вищої кваліфікаційної категорії</t>
  </si>
  <si>
    <t>Кабінет ендоскопічних досліджень</t>
  </si>
  <si>
    <t>Кабінет ультразвукових досліджень</t>
  </si>
  <si>
    <t>Лікар з ультразвукової діагностики вищої кваліфікаційної категорії</t>
  </si>
  <si>
    <t>Кабінет функціональних досліджень серцево-судинної та дихальної системи</t>
  </si>
  <si>
    <t>Лікар з функціональної діагностики вищої кваліфікаційної категорії</t>
  </si>
  <si>
    <t>Лікар-лаборант 1 кваліфікаційної категорії</t>
  </si>
  <si>
    <t>Централізоване стерилізаційно-дезінфекційне відділення</t>
  </si>
  <si>
    <t>Дезінфектор</t>
  </si>
  <si>
    <t>Статистик медичний вищої кваліфікаційної категорії</t>
  </si>
  <si>
    <t>Анестезіологічне відділення з ліжками інтенсивної терапії   на 14 ліжок</t>
  </si>
  <si>
    <t>в тому числі:</t>
  </si>
  <si>
    <t>лікарів</t>
  </si>
  <si>
    <t>молодших медичних сестер</t>
  </si>
  <si>
    <t>іншого персоналу</t>
  </si>
  <si>
    <t xml:space="preserve">Лікар-анестезіолог  </t>
  </si>
  <si>
    <t>Нейрохірургічне відділення на 35 ліжок</t>
  </si>
  <si>
    <t>Опікове відділення на 35 ліжок</t>
  </si>
  <si>
    <t>Стоматологічне відділення на 35 ліжок</t>
  </si>
  <si>
    <t>Лікар-пульмунолог  вищої кваліфікаційної категорії</t>
  </si>
  <si>
    <t>Лікар-інтерн з анестезіології та інтенсивної терапії</t>
  </si>
  <si>
    <t>Лікар-інтерн з внутрішніх хвороб</t>
  </si>
  <si>
    <t>Хірургічне торакальне відділення на 30 ліжок</t>
  </si>
  <si>
    <t>Рентгенолаборант старший 1 кваліфікаційної категорії</t>
  </si>
  <si>
    <t>Лаборант старший вищої кваліфікаційної категорії</t>
  </si>
  <si>
    <t>Відділення функціональної та ультразвукової діагностики</t>
  </si>
  <si>
    <t>Лікар-хірург-проктолог 2 кваліфікаційної категорії</t>
  </si>
  <si>
    <t>Лікар-інтерн з хірургії</t>
  </si>
  <si>
    <t xml:space="preserve"> Ш Т А Т Н И Й     Р О З П И С </t>
  </si>
  <si>
    <t>Лікар-кардіолог без кваліфікаційної категорії</t>
  </si>
  <si>
    <t>Лікар-інтерн з судинної хірургії</t>
  </si>
  <si>
    <t>Лікар-невропатолог без кваліфікаційної категорії</t>
  </si>
  <si>
    <t>Лікар-невропатолог 1 кваліфікаційної категорії</t>
  </si>
  <si>
    <t>Лікар-невропатолог 1кваліфікаційної категорії</t>
  </si>
  <si>
    <t>Фельдшер-лаборант 2 кваліфікаційної категорії</t>
  </si>
  <si>
    <t>Інженер діалізного залу без кваліфікаційної категорії</t>
  </si>
  <si>
    <t>Лікар-уролог вищої кваліфікаційної категорії</t>
  </si>
  <si>
    <t>Лікар-ревматолог 2 кваліфікаційної категорії</t>
  </si>
  <si>
    <t>Лікар-анестезіолог вищої кваліфікаційної категорії</t>
  </si>
  <si>
    <t>Лікар-ортопед-травматолог без кваліфікаційної категорії</t>
  </si>
  <si>
    <t>Лікар-рефлексотерапевт вищої кваліфікаційної категорії</t>
  </si>
  <si>
    <t>Рентгенолаборант без кваліфікаційної категорії</t>
  </si>
  <si>
    <t>Лаборант</t>
  </si>
  <si>
    <t xml:space="preserve">Лікар-рентгенолог </t>
  </si>
  <si>
    <t>Лікар-отоларинголог 1 кваліфікаційної категорії</t>
  </si>
  <si>
    <t>Рентгенівське відділення</t>
  </si>
  <si>
    <t>Рентгенівський кабінет</t>
  </si>
  <si>
    <t>Кабінет компютерної томографії</t>
  </si>
  <si>
    <t>Рентгенолаборат 1 кваліфікаційної категорії</t>
  </si>
  <si>
    <t>Лікар-анестезіолог без кваліфікаційної категорії</t>
  </si>
  <si>
    <t>Лікар-хірург без кваліфікаційної категорії</t>
  </si>
  <si>
    <t>Лікар-гастроентеролог вищої кваліфікаційної категорії</t>
  </si>
  <si>
    <t>Лікар-ревматолог без кваліфікаційної категорії</t>
  </si>
  <si>
    <t>Лікар-нефролог без кваліфікаційної категорії</t>
  </si>
  <si>
    <t>Біолог без кваліфікаційної категорії</t>
  </si>
  <si>
    <t>Лаборант 1 кваліфікаційної  категорії</t>
  </si>
  <si>
    <t>Лікар-фізіотерапевт 1 кваліфікаційної категорії</t>
  </si>
  <si>
    <t xml:space="preserve">Лікар з ультразвукової діагностики </t>
  </si>
  <si>
    <t xml:space="preserve">Фельдшер-лаборант </t>
  </si>
  <si>
    <t>Лікар-статистик без кваліфікаційної категорії</t>
  </si>
  <si>
    <t>Лікар-інтерн з акушерства та гінекології</t>
  </si>
  <si>
    <t>Лікар-хірург-проктолог вищої кваліфікаційної категорії</t>
  </si>
  <si>
    <t>Поліклінічне консультативно-діагностичне відділення</t>
  </si>
  <si>
    <t>Структурні підрозділи хірургічного профілю</t>
  </si>
  <si>
    <t>Структурні підрозділи лікувально-діагностичного профілю</t>
  </si>
  <si>
    <t>Лікар-пульмонолог вищої кваліфікаційної категорії</t>
  </si>
  <si>
    <t>Лікар-нефролог діалізного залу вищої кваліфікаційної категорії</t>
  </si>
  <si>
    <t>Лікар-нефролог діалізного залу</t>
  </si>
  <si>
    <t>Відділення амбулаторного гемодіалізу на 9 діалізних місць м.Ніжин</t>
  </si>
  <si>
    <t>Відділення амбулаторного гемодіалізу на 5 діалізних місць м.Корюківка</t>
  </si>
  <si>
    <t xml:space="preserve">Лікар-кардіолог </t>
  </si>
  <si>
    <t>Статистик медичний  без кваліфікаційної категорії</t>
  </si>
  <si>
    <t>Відділ медикаментозного забезпечення</t>
  </si>
  <si>
    <t>Провізор 2 кваліфікаційної категорії</t>
  </si>
  <si>
    <t>Експрес-відділ</t>
  </si>
  <si>
    <t>Лікар-інтерн з проктології</t>
  </si>
  <si>
    <t>Код зп Класифікаторомпрофесій</t>
  </si>
  <si>
    <t>1229.5</t>
  </si>
  <si>
    <t>2221.2</t>
  </si>
  <si>
    <t>2225.2</t>
  </si>
  <si>
    <t>Лікар-хірург торакальний вищої кваліфікаційної категорії</t>
  </si>
  <si>
    <t>2149.2</t>
  </si>
  <si>
    <t>Лікар-інтерн з отоларингології</t>
  </si>
  <si>
    <t>2222.2</t>
  </si>
  <si>
    <t>Лікар-акушер-гінеколог</t>
  </si>
  <si>
    <t>2111.2</t>
  </si>
  <si>
    <t>2229.2</t>
  </si>
  <si>
    <t xml:space="preserve">Кардіологічне відділення на 25 ліжок                                                                                                                   </t>
  </si>
  <si>
    <t>2211.2</t>
  </si>
  <si>
    <t>2224.2</t>
  </si>
  <si>
    <t>Відокремлений структурний підрозділ</t>
  </si>
  <si>
    <t>Лікар-сурдолог вищої  кваліфікаційної категорії</t>
  </si>
  <si>
    <t>Кабінет телемедицини</t>
  </si>
  <si>
    <t>Лікар-хірург-онколог вищої кваліфікаційної категорії</t>
  </si>
  <si>
    <t>Флюорографічний кабінет</t>
  </si>
  <si>
    <t>Біолог  без кваліфікаційної категорії</t>
  </si>
  <si>
    <t>Лікар-рентгенолог без кваліфікаційної категорії</t>
  </si>
  <si>
    <t>Лікар-хірург серцево-судинний</t>
  </si>
  <si>
    <t>молодших спеціалістів з медичною освітою</t>
  </si>
  <si>
    <t xml:space="preserve">Лікар-пульмонолог </t>
  </si>
  <si>
    <t>Лікар-хірург торакальний 2 кваліфікаційної категорії</t>
  </si>
  <si>
    <t>Лікар-інтерн з стоматології</t>
  </si>
  <si>
    <t>Біолог вищої кваліфікаційної категорії</t>
  </si>
  <si>
    <t>Біолог 1 кваліфікаційної категорії</t>
  </si>
  <si>
    <t>Лікар-профпатолог без кваліфікаційної категорії</t>
  </si>
  <si>
    <t xml:space="preserve">Завідувач </t>
  </si>
  <si>
    <t>Завідувач</t>
  </si>
  <si>
    <t>Лікар-отоларинголог вищої кваліфікаційної категорії</t>
  </si>
  <si>
    <t xml:space="preserve">Лікар-хірург-проктолог </t>
  </si>
  <si>
    <t>Лікар-офтальмолог 1 кваліфікаційної категорії</t>
  </si>
  <si>
    <t xml:space="preserve">Лікар-анестезіолог </t>
  </si>
  <si>
    <t>Лікар-хірург 2 кваліфікаційної категорії</t>
  </si>
  <si>
    <t>Відділення амбулаторного гемодіалізу на 9 діалізних місць м.Прилуки</t>
  </si>
  <si>
    <t>Лікар-хірург серцево-судинний без кваліфікаційної категорії</t>
  </si>
  <si>
    <t>Технік діалізного залу без кваліфікаційної  категорії</t>
  </si>
  <si>
    <t>Інженер  без кваліфікаційної категорії</t>
  </si>
  <si>
    <t>Технік без кваліфікаційної категорії</t>
  </si>
  <si>
    <t>Лікар-ендоскопіст без кваліфікаційної категорії</t>
  </si>
  <si>
    <t>Лікар з ультразвукової діагностики 2 кваліфікаційної категорії</t>
  </si>
  <si>
    <t>Імунологічна лабораторія</t>
  </si>
  <si>
    <t>Лікар-лаборант-імунолог</t>
  </si>
  <si>
    <t>Генеральний директор</t>
  </si>
  <si>
    <t xml:space="preserve">Лікар приймального відділення   </t>
  </si>
  <si>
    <t>Лікар-онколог 1кваліфікаційної категорії</t>
  </si>
  <si>
    <t>Лікар-хірург</t>
  </si>
  <si>
    <t>Лікар-офтальмолог без кваліфікаційної категорії</t>
  </si>
  <si>
    <t xml:space="preserve">Рентгенохірургічний блок відділення інтервенційної кардіології та реперфузійної терапії з рентгенохірургічним блоком та ліжками інтенсивної терапії </t>
  </si>
  <si>
    <t>Ерготерапевт</t>
  </si>
  <si>
    <t>Психолог</t>
  </si>
  <si>
    <t>2445.2</t>
  </si>
  <si>
    <t>Лікар-інтерн з офтальмології</t>
  </si>
  <si>
    <t>Лікар-імунолог вищої кваліфікаційної категорії</t>
  </si>
  <si>
    <t>Лікар-отоларинголог дитячий без кваліфікаційної категорії</t>
  </si>
  <si>
    <t>Лікар-офтальмолог дитячий 2 кваліфікаційної категорії</t>
  </si>
  <si>
    <t>Лікар-нейрохірург 2 кваліфікаційної категорії</t>
  </si>
  <si>
    <t xml:space="preserve">Лікар-кардіолог 1 кваліфікаційної категорії </t>
  </si>
  <si>
    <t xml:space="preserve">Лікар-кардіолог 2 кваліфікаційної категорії </t>
  </si>
  <si>
    <t xml:space="preserve">Лікар-кардіолог без кваліфікаційної категорії </t>
  </si>
  <si>
    <t>Лікар-терапевт 1 кваліфікаційної категорії</t>
  </si>
  <si>
    <t>Лікар з функціональної діагностики без кваліфікаційної категорії</t>
  </si>
  <si>
    <t>Лікар-ренгенолог вищої кваліфікаційної категорії</t>
  </si>
  <si>
    <t>Лікар з лікувальної фізкультури вищої кваліфікаційної категорії</t>
  </si>
  <si>
    <t>Лікар-анестезіолог 2 кваліфікаційної категорії</t>
  </si>
  <si>
    <t>Лікар-нейрохірург без кваліфікаційної категорії</t>
  </si>
  <si>
    <t>Лікар-комбустіолог вищої кваліфікаційної категорії</t>
  </si>
  <si>
    <t>Лікар-комбустіолог без кваліфікаційної категорії</t>
  </si>
  <si>
    <t>Лікар-стоматолог-хірург вищої кваліфікаційної категорії</t>
  </si>
  <si>
    <t>Лікар-стоматолог-хірург 1 кваліфікаційної категорії</t>
  </si>
  <si>
    <t>Лікар-хірург вищої кваліфікаційної категорії</t>
  </si>
  <si>
    <t>Лікар-хірург судинний вищої кваліфікаційної категорії</t>
  </si>
  <si>
    <t>Лікар-хірург судинний  без кваліфікаційної категорії</t>
  </si>
  <si>
    <t>Лікар-хірург торакальний  вищої кваліфікаційної категорії</t>
  </si>
  <si>
    <t>Лікар-хірург  торакальний 2 кваліфікаційної категорії</t>
  </si>
  <si>
    <t xml:space="preserve">Лікар-хірург </t>
  </si>
  <si>
    <t xml:space="preserve">Технік діалізного залу </t>
  </si>
  <si>
    <t>Фізичний терапевт без кваліфікаційної категорії</t>
  </si>
  <si>
    <t>Лікар-рентгенолог 2 кваліфікаційної категорії</t>
  </si>
  <si>
    <t>Лікар-ендоскопіст вищої кваліфікаційної категорії</t>
  </si>
  <si>
    <t>Лікар з ультразвукової діагностики без кваліфікаційної категорії</t>
  </si>
  <si>
    <t>Лаборант 2 кваліфікаційної категорії</t>
  </si>
  <si>
    <t>Лікар-офтальмолог  1 кваліфікаційної категорії</t>
  </si>
  <si>
    <t xml:space="preserve">Лікар-нефролог </t>
  </si>
  <si>
    <t>Лікар-ортопед-травматолог 1 кваліфікаційної категорії</t>
  </si>
  <si>
    <t>Урологічне відділення на 35 ліжок</t>
  </si>
  <si>
    <t>Лікар-хірург-онколог без кваліфікаційної категорії</t>
  </si>
  <si>
    <t>Лікар приймального відділення (терапевт) 1 кваліфікаційної категорії</t>
  </si>
  <si>
    <t>Лікар-стоматолог 2 кваліфікаційної категорії</t>
  </si>
  <si>
    <t>Лікар-дерматовенеролог вищої кваліфікаційної категорії</t>
  </si>
  <si>
    <t xml:space="preserve">Лікар-хірург торакальний </t>
  </si>
  <si>
    <t xml:space="preserve">Лікар-отоларинголог </t>
  </si>
  <si>
    <t xml:space="preserve">Відділення мікрохірургії ока на 40 ліжок </t>
  </si>
  <si>
    <t xml:space="preserve">Лікар-ортопед-травматолог </t>
  </si>
  <si>
    <t>Неврологічне відділення для хворих з порушенням мозкового кровообігу  на 40 ліжок</t>
  </si>
  <si>
    <t xml:space="preserve">Лікар-невропатолог </t>
  </si>
  <si>
    <t>Лікар-нефролог діалізного залу 1 кваліфікаційної категорії</t>
  </si>
  <si>
    <t>Інженер   без кваліфікаційної категорії</t>
  </si>
  <si>
    <t>Лікар-невропатолог</t>
  </si>
  <si>
    <t>Лікар-анестезіолог</t>
  </si>
  <si>
    <t>Приймально-діагностичне відділення на 3 ліжка</t>
  </si>
  <si>
    <t>Лікар приймального відділення (кардіолог) 1 кваліфікаційної категорії</t>
  </si>
  <si>
    <t>Лікар фізичної та реабілітаційної медицини</t>
  </si>
  <si>
    <t>Лікар-рентгенолог 1 кваліфікаційної категорії</t>
  </si>
  <si>
    <t>Інженер-радіолог без кваліфікаційної категорії</t>
  </si>
  <si>
    <t>Кабінет магнітно-резонансної томографії</t>
  </si>
  <si>
    <t xml:space="preserve">Рентгенолаборант </t>
  </si>
  <si>
    <t>Лікар-ендоскопіст 1 кваліфікаційної категорії</t>
  </si>
  <si>
    <t>Централізована клініко-діагностична лабораторія</t>
  </si>
  <si>
    <t>Лікар-лаборант без кваліфікаційної категорії</t>
  </si>
  <si>
    <t>Фельдшер-лаборант 1 кваліфікаційної категорії</t>
  </si>
  <si>
    <t>Бактеріологічний відділ</t>
  </si>
  <si>
    <t>Лікар-бактеріолог вищої кваліфікаційної категорії</t>
  </si>
  <si>
    <t>Бактеріолог</t>
  </si>
  <si>
    <t>Клінічний відділ</t>
  </si>
  <si>
    <t>Лікар-лаборант вищої кваліфікаційної категорії</t>
  </si>
  <si>
    <t>Серологічний відділ</t>
  </si>
  <si>
    <t>Інформаційно-аналітичний центр</t>
  </si>
  <si>
    <t>Відділ медичної статистики</t>
  </si>
  <si>
    <t>Завідувач відділу медичної статистики</t>
  </si>
  <si>
    <t>Лікар-статистик 1 кваліфікаційної категорії</t>
  </si>
  <si>
    <t>Відділ економічної статистики</t>
  </si>
  <si>
    <t>Реєстратор медичний архіву</t>
  </si>
  <si>
    <t>Економіст</t>
  </si>
  <si>
    <t>2441.2</t>
  </si>
  <si>
    <t>2419.2</t>
  </si>
  <si>
    <t>Фасувальник медичних виробів</t>
  </si>
  <si>
    <t xml:space="preserve">Філія комунального некомерційного підприємства "Чернігівська обласна лікарня" Чернігівської обласної ради "Відокремлений структурний підрозділ-центр для постраждалих від наслідків аварії на ЧАЕС та вереранів" в т.ч.: </t>
  </si>
  <si>
    <t>Амбулаторно-діагностичне відділення</t>
  </si>
  <si>
    <t>Лікар-отоларинголог без кваліфікаційної категорії</t>
  </si>
  <si>
    <t>Лікар-гематолог дитячий 1 кваліфікаційної категорії</t>
  </si>
  <si>
    <t>Лікар-терапевт</t>
  </si>
  <si>
    <t>Лікар-кардіолог</t>
  </si>
  <si>
    <t>Кабінет спортивної медицини</t>
  </si>
  <si>
    <t>Лікар зі спортивної медицини вищої кваліфікаційної категорії</t>
  </si>
  <si>
    <t>Лікар зі спортивної медицини без кваліфікаційної категорії</t>
  </si>
  <si>
    <t xml:space="preserve">Лікар-інтерн зі спортивної медицини </t>
  </si>
  <si>
    <t>Лікар-психіатр вищої кваліфікаційної категорії</t>
  </si>
  <si>
    <t>Відділення психосоматичних розладів та неврозів на 25 ліжок</t>
  </si>
  <si>
    <t xml:space="preserve">Філія комунального некомерційного підприємства "Чернігівська обласна лікарня" Чернігівської обласної ради "Відокремлений структурний підрозділ-відділення для хворих з дерматовенерологічними захворюваннями" в т.ч.: </t>
  </si>
  <si>
    <t>Амбулаторно-консультативне відділення</t>
  </si>
  <si>
    <t>Лікар-дерматовенеролог 1 кваліфікаційної категорії</t>
  </si>
  <si>
    <t>Лікар-дерматовенеролог дитячий без кваліфікаційної категорії</t>
  </si>
  <si>
    <t xml:space="preserve">Лікар-дерматовенеролог дитячий </t>
  </si>
  <si>
    <t>Лікар-інтерн з дерматовенерології</t>
  </si>
  <si>
    <t>Відокремлений структурний підрозділ-відділення для хворих з дерматовенерологічними захворюваннями м.Прилуки</t>
  </si>
  <si>
    <t>Відокремлений структурний підрозділ-відділення для хворих з дерматовенерологічними захворюваннями м.Ніжин</t>
  </si>
  <si>
    <t>Лаборант без кваліфікаційної категорії</t>
  </si>
  <si>
    <t xml:space="preserve">Лікар-дерматовенеролог </t>
  </si>
  <si>
    <t>Лікар-стажист з дерматовенерології</t>
  </si>
  <si>
    <t>Комунального некомерційного підприємства  "Чернігівська обласна лікарня" Чернігівської обласної ради на 815 ліжок</t>
  </si>
  <si>
    <t xml:space="preserve">Лікар-ревматолог </t>
  </si>
  <si>
    <t xml:space="preserve">Лікар-імунолог </t>
  </si>
  <si>
    <t>Сестра медична старша (брат медичний старший) вищої кваліфікаційної  категорії</t>
  </si>
  <si>
    <t xml:space="preserve">Сестра медична (брат медичний) поліклініки вищої кваліфікаційної категорії </t>
  </si>
  <si>
    <t>Сестра медична  (брат медичний) поліклініки 1 кваліфікаційної категорії</t>
  </si>
  <si>
    <t xml:space="preserve">Сестра медична  (брат медичний) поліклініки 2 кваліфікаційної категорії </t>
  </si>
  <si>
    <t>Сестра медична  (брат медичний) поліклініки без кваліфікаційної категорії</t>
  </si>
  <si>
    <t xml:space="preserve">Сестра медична  (брат медичний) поліклініки </t>
  </si>
  <si>
    <t>Сестра медична  (брат медичний) з виписки листків непрацездатності 1 кваліфікаційної категорії</t>
  </si>
  <si>
    <t>Сестра медична  (брат медичний) з виписки листків непрацездатності без кваліфікаційної категорії</t>
  </si>
  <si>
    <t xml:space="preserve">Сестра медична (брат медичний) вищої кваліфікаційної категорії </t>
  </si>
  <si>
    <t>Лікар-анестезіолог дитячий вищої кваліфікаційної категорії</t>
  </si>
  <si>
    <t xml:space="preserve">Лікар-анестезіолог дитячий </t>
  </si>
  <si>
    <t>Сестра медична старша (брат медичний старший) вищої кваліфікаційної категорії</t>
  </si>
  <si>
    <t>Сестра медична-анестезист (брат медичний-анестезист)  вищої кваліфікаційної категорії</t>
  </si>
  <si>
    <t>Сестра медична-анестезист (брат медичний-анестезист) 1 кваліфікаційної категорії</t>
  </si>
  <si>
    <t>Сестра медична-анестезист (брат медичний-анестезист) 2 кваліфікаційної категорії</t>
  </si>
  <si>
    <t>Сестра медична-анестезист (брат медичний-анестезист) без кваліфікаційної категорії</t>
  </si>
  <si>
    <t>Сестра медична-анестезист (брат медичний-анестезист)</t>
  </si>
  <si>
    <t>Сестра медична (брат медичний) палат інтенсивної терапії вищої кваліфікаційної категорії</t>
  </si>
  <si>
    <t>Сестра медична (брат медичний) палат інтенсивної терапії 1 кваліфікаційної категорії</t>
  </si>
  <si>
    <t>Сестра медична (брат медичний) палат інтенсивної терапії без кваліфікаційної категорії</t>
  </si>
  <si>
    <t>Молодша медична сестра (молодший медичний брат) з догляду за хворими</t>
  </si>
  <si>
    <t>Сестра медична операційна (брат медичний операційний) без кваліфікаційної категорії</t>
  </si>
  <si>
    <t>Сестра медична операційна (брат медичний операційний)</t>
  </si>
  <si>
    <t xml:space="preserve">Сестра медична (брат медичний) перев'язувального кабінету без кваліфікаційної категорії </t>
  </si>
  <si>
    <t>Сестра медична (брат медичний) процедурного кабінету без кваліфікаційної категорії</t>
  </si>
  <si>
    <t>Сестра медична (брат медичний) стаціонару палатна (палатний) 1 кваліфікаційної категорії</t>
  </si>
  <si>
    <t>Молодша медична сестра (молодший медичний брат) (санітарка-буфетниця, санітар-буфетник)</t>
  </si>
  <si>
    <t>Сестра медична (брат медичний) перев'язувального кабінету вищої кваліфікаційної категорії</t>
  </si>
  <si>
    <t>Сестра медична (брат медичний) перев'язувального кабінету 1 кваліфікаційної категорії</t>
  </si>
  <si>
    <t>Сестра медична операційна (брат медичний операційний)  вищої кваліфікаційної категорії</t>
  </si>
  <si>
    <t>Сестра медична (брат медичний) процедурного кабінету 1 кваліфікаційної категорії</t>
  </si>
  <si>
    <t>Сестра медична (брат медичний) стаціонару палатна (палатний) без кваліфікаційної категорії</t>
  </si>
  <si>
    <t>Сестра медична операційна (брат медичний операційний)  без кваліфікаційної категорії</t>
  </si>
  <si>
    <t>Молодша медична сестра (молодший медичний брат) (санітарка-прибиральниця, санітар-прибиральник)</t>
  </si>
  <si>
    <t>Сестра медична (брат медичний) перев'язувального кабінету без кваліфікаційної категорії</t>
  </si>
  <si>
    <t>Сестра медична (брат медичний) перев'язувального кабінету</t>
  </si>
  <si>
    <t>Сестра медична операційна (брат медичний операційний)  1 кваліфікаційної категорії</t>
  </si>
  <si>
    <t>Лікар-онколог без кваліфікаційної категорії</t>
  </si>
  <si>
    <t>Сестра медична старша (брат медичний старший) без кваліфікаційної категорії</t>
  </si>
  <si>
    <t xml:space="preserve">Лікар-інтерн з отртопедії і травматології </t>
  </si>
  <si>
    <t>Сестра медична (брат медичний) процедурного кабінету вищої кваліфікаційної категорії</t>
  </si>
  <si>
    <t xml:space="preserve">Сестра медична (брат медичний) перев'язувального кабінету </t>
  </si>
  <si>
    <t>Лікар-акушер-гінеколог вищої кваліфікаційної категорії</t>
  </si>
  <si>
    <t>Сестра медична (брат медичний) процедурного кабінету 2 кваліфікаційної категорії</t>
  </si>
  <si>
    <t xml:space="preserve">Сестра медична операційна (брат медичний операційний) </t>
  </si>
  <si>
    <t>Лікар-кардіолог електрофізіолог</t>
  </si>
  <si>
    <t>Лікар-кардіолог інтервенційний</t>
  </si>
  <si>
    <t>Сестра медична (брат медичний) палат інтенсивної терапії 2 кваліфікаційної категорії</t>
  </si>
  <si>
    <t xml:space="preserve">Сестра медична-анестезист (брат медичний-анестезист) </t>
  </si>
  <si>
    <t>Гастроентерологічне відділення на 30 ліжок</t>
  </si>
  <si>
    <t xml:space="preserve">Сестра медична (брат медичний) процедурного кабінету </t>
  </si>
  <si>
    <t>Пульмонологічне відділення на 25 ліжок</t>
  </si>
  <si>
    <t xml:space="preserve">Лікар-ендокринолог </t>
  </si>
  <si>
    <t>Сестра медична операційна (брат медичний операційний) діалізного залу вищої кваліфікаційної категорії</t>
  </si>
  <si>
    <t>Сестра медична операційна (брат медичний операційний) діалізного залу 2 кваліфікаційної категорії</t>
  </si>
  <si>
    <t>Сестра медична операційна (брат медичний операційний) діалізного залу</t>
  </si>
  <si>
    <t>Сестра медична (брат медичний) діалізного залу 1 кваліфікаційної категорії</t>
  </si>
  <si>
    <t>Сестра медична (брат медичний) діалізного залу 2 кваліфікаційної категорії</t>
  </si>
  <si>
    <t>Сестра медична (брат медичний) діалізного залу без кваліфікаційної категорії</t>
  </si>
  <si>
    <t>Сестра медична  (брат медичний) 1 кваліфікаційної категорії</t>
  </si>
  <si>
    <t>Сестра медична  (брат медичний) без кваліфікаційної категорії</t>
  </si>
  <si>
    <t>Сестра медична (брат медичний) 2 кваліфікаційної категорії</t>
  </si>
  <si>
    <t>Сестра медична старша (брат медичний старший) 2 кваліфікаційної категорії</t>
  </si>
  <si>
    <t>Сестра медична  (брат медичний) 2 кваліфікаційної категорії</t>
  </si>
  <si>
    <t>Сестра медична старша (брат медичний старший) 1 кваліфікаційної категорії</t>
  </si>
  <si>
    <t>Лікар-ревматоло вищої кваліфікаційної категорії</t>
  </si>
  <si>
    <t xml:space="preserve">Лікар-терапевт вищої кваліфікаційної категорії </t>
  </si>
  <si>
    <t xml:space="preserve">Лікар-терапевт без кваліфікаційної категорії </t>
  </si>
  <si>
    <t>Сестра медична (брат медичний) 1 кваліфікаційної категорії</t>
  </si>
  <si>
    <t>Сестра медична патронажна  (брат медичний патронажний) без кваліфікаційної категорії</t>
  </si>
  <si>
    <t xml:space="preserve">Терапевтичне відділення для ветеранів на 20 ліжок                                                                                                                   </t>
  </si>
  <si>
    <t>Дерматовенерологічне відділення на 5 ліжок</t>
  </si>
  <si>
    <t>Лікар-дерматовенеролог</t>
  </si>
  <si>
    <t>Слюсар-сантехнік, зайнятий ремонтом, наглядом внутрібудинкової каналізації, водопроводу 2 розряду</t>
  </si>
  <si>
    <t xml:space="preserve">Лікар-гастроентеролог </t>
  </si>
  <si>
    <t xml:space="preserve">Лікар-гастроентеролог дитячий </t>
  </si>
  <si>
    <t>Лікар-психіатр</t>
  </si>
  <si>
    <t xml:space="preserve">Сестра медична старша (брат медичний старший) </t>
  </si>
  <si>
    <t xml:space="preserve">Сестра медична (брат медичний) </t>
  </si>
  <si>
    <t>Терапевтичне відділення відновного лікування на 20 ліжок</t>
  </si>
  <si>
    <t>Сестра медична (брат медичний) вищої кваліфікаційної категорії</t>
  </si>
  <si>
    <t>Сестра медична (брат медичний) без кваліфікаційної категорії</t>
  </si>
  <si>
    <t xml:space="preserve">Сестра медична  (брат медичний) з фізіотерапії вищої кваліфікаційної категорії </t>
  </si>
  <si>
    <t xml:space="preserve">Сестра медична  (брат медичний) з фізіотерапії 1 кваліфікаційної категорії </t>
  </si>
  <si>
    <t>Сестра медична  (брат медичний) з масажу 1 кваліфікаційної категорії</t>
  </si>
  <si>
    <t>Сестра медична  (брат медичний) з масажу 2 кваліфікаційної категорії</t>
  </si>
  <si>
    <t>Сестра медична  (брат медичний) з лікувальної фізкультури 2 кваліфікаційної категорії</t>
  </si>
  <si>
    <t>Сестра медична  (брат медичний) вищої кваліфікаційної категорії</t>
  </si>
  <si>
    <t>Асистент фізичного терапевта без кваліфікаційної категорії</t>
  </si>
  <si>
    <t>Логопед вищої кваліфікаційної категорії</t>
  </si>
  <si>
    <t>Лікар-інтерн з радіології</t>
  </si>
  <si>
    <t>Лікар-інтерн з функціональної діагностики</t>
  </si>
  <si>
    <t>Сестра медична (брат медичний) з функціональної діагностики 1 кваліфікаційної категорії</t>
  </si>
  <si>
    <t>Сестра медична (брат медичний) з функціональної діагностики без кваліфікаційної категорії</t>
  </si>
  <si>
    <t>Біохімік вищої кваліфікаційної категорії</t>
  </si>
  <si>
    <t>2212.2</t>
  </si>
  <si>
    <t>Провідний економіст</t>
  </si>
  <si>
    <t xml:space="preserve">Сестра медична операційна (брат медичний операційний) 1 квалфікаційної категорії </t>
  </si>
  <si>
    <t>Акушерка (акушер) без кваліфікаційної категорії</t>
  </si>
  <si>
    <t>Сестра медична (брат медичний) стаціонару вищої кваліфікаційної категорії</t>
  </si>
  <si>
    <t>Сестра медична (брат медичний) стаціонару 1 кваліфікаційної категорії</t>
  </si>
  <si>
    <t>Сестра медична (брат медичний) стаціонару без кваліфікаційної категорії</t>
  </si>
  <si>
    <t>Сестра медична (брат медичний) стаціонару 2 кваліфікаційної категорії</t>
  </si>
  <si>
    <t>Сестра медична (брат медичний) стаціонару</t>
  </si>
  <si>
    <t xml:space="preserve">Сестра медична (брат медичний) стаціонару </t>
  </si>
  <si>
    <t xml:space="preserve">медичного, фармацевтичного та педагогічного персоналу станом на 01.01.2021рік  </t>
  </si>
  <si>
    <t>Лікар-стоматолог-хірург без кваліфікаційної категорії</t>
  </si>
  <si>
    <t>Лікар-хірург 1 кваліфікаційної категорії</t>
  </si>
  <si>
    <t>Сестра медична операційна (брат медичний операційний) 2 кваліфікаційної категорії</t>
  </si>
  <si>
    <t>Лікар-кардіолог вищої кваліфікаційної категорії</t>
  </si>
  <si>
    <t xml:space="preserve">Лікар-анестезіолог 2 кваліфікаційної категорії </t>
  </si>
  <si>
    <t xml:space="preserve">Сестра медична   (брат медичний) процедурного кабінету 1 кваліфікаційної категорії </t>
  </si>
  <si>
    <t>Працівник з господарської діяльності закладу охорони здоров'я</t>
  </si>
  <si>
    <t>Лікар-ревматоло 1 кваліфікаційної категорії</t>
  </si>
  <si>
    <t xml:space="preserve">Лікар-терапевт 2 кваліфікаційної категорії </t>
  </si>
  <si>
    <t>Лікар-психотерапевт без кваліфікаційної категорії</t>
  </si>
  <si>
    <t xml:space="preserve">Сестра медична  (брат медичний) </t>
  </si>
  <si>
    <t>Асистент фізичного терапевта</t>
  </si>
  <si>
    <t xml:space="preserve">Ерготерапевт </t>
  </si>
  <si>
    <t>Лаборант (медицина) вищої кваліфікаційної категорії</t>
  </si>
  <si>
    <t>Лаборант (медицина) 1 кваліфікаційної категорії</t>
  </si>
  <si>
    <t>Лаборант (медицина) 2 кваліфікаційної категорії</t>
  </si>
  <si>
    <t>Лаборант (медицина)</t>
  </si>
  <si>
    <t>Біолог</t>
  </si>
  <si>
    <t>Економіст без кваліфікаційної категорії</t>
  </si>
  <si>
    <t>Фахівець із зв'язків з громадскістю та пресою без кваліфікаційної категорії</t>
  </si>
  <si>
    <t>Начальник відділу економічної статистики</t>
  </si>
  <si>
    <t>Отоларингологічне відділення на 30 ліжок</t>
  </si>
  <si>
    <t>Хірургічне відділення на 30 ліжок</t>
  </si>
  <si>
    <t>Ортопедо-травматологічне відділення на 35 ліжок</t>
  </si>
  <si>
    <t>Відділення інтервенційної кардіології та реперфузійної терапії з рентгенохірургічним блоком та ліжками інтенсивної терапії (8 ліжок, у тому числі 3 ліжка інтенсивної терапії)</t>
  </si>
  <si>
    <t>Ревматологічне відділення на 30 ліжок</t>
  </si>
  <si>
    <t>Ендокринологічне відділення на 25 ліжок</t>
  </si>
  <si>
    <t xml:space="preserve">Відділення нефрології та гемодіалізу на 25 ліжок </t>
  </si>
  <si>
    <t xml:space="preserve">Відділення інтенсивної терапії гострих інсультів на 9 ліжок (у тому числі 5 ліжок інтенсивної терапії)                                                                                                               </t>
  </si>
  <si>
    <t>Загальносоматичне відділення з ліжками інтенсивної терапії на 95 ліжок (у тому числі 28 ліжок інтенсивної терапії)</t>
  </si>
  <si>
    <t xml:space="preserve">Неврологічне відділення для ветеранів на 20 ліжок                                                                                                                   </t>
  </si>
  <si>
    <t>Відділення фізичних методів лікування, медичної реабілітації та паліативної допомоги на 20 ліжок (10 неврологічних, 10 відновного лікування (у тому числі 4 ліжка паліативної допомоги))</t>
  </si>
  <si>
    <t>Відділ звернень громадян, зв'язків з громадскітю та оприлюднення інформації</t>
  </si>
  <si>
    <t xml:space="preserve">Статистик медичний  </t>
  </si>
  <si>
    <t>Завідувач відділу звернень громадян, зв'язків з громадскітю та оприлюдненням інформації</t>
  </si>
  <si>
    <t>_______________ А.М.Жиденко</t>
  </si>
  <si>
    <r>
      <t xml:space="preserve">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до наказу № 331-АГД від "30" грудня 2020 року</t>
    </r>
  </si>
  <si>
    <r>
      <t xml:space="preserve">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Додаток 4</t>
    </r>
  </si>
  <si>
    <t>Молодша медична сестра (молодший медичний брат) (санітарка-прибиральниця, санітар-прибиральник) діалізного залу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</si>
</sst>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0"/>
      <name val="Arial Cyr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charset val="204"/>
    </font>
    <font>
      <b/>
      <i/>
      <u/>
      <sz val="10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0"/>
      <color theme="1"/>
      <name val="Times New Roman Cyr"/>
      <charset val="204"/>
    </font>
    <font>
      <b/>
      <i/>
      <sz val="14"/>
      <color theme="1"/>
      <name val="Times New Roman Cyr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charset val="204"/>
    </font>
    <font>
      <sz val="11"/>
      <color theme="1"/>
      <name val="Times New Roman Cyr"/>
      <charset val="204"/>
    </font>
    <font>
      <sz val="9"/>
      <color theme="1"/>
      <name val="Arial Cyr"/>
      <charset val="204"/>
    </font>
    <font>
      <sz val="9"/>
      <color theme="1"/>
      <name val="Times New Roman Cyr"/>
      <family val="1"/>
      <charset val="204"/>
    </font>
    <font>
      <b/>
      <sz val="9"/>
      <color theme="1"/>
      <name val="Times New Roman Cyr"/>
      <charset val="204"/>
    </font>
    <font>
      <sz val="9"/>
      <color theme="1"/>
      <name val="Times New Roman Cyr"/>
      <charset val="204"/>
    </font>
    <font>
      <b/>
      <sz val="9"/>
      <color theme="1"/>
      <name val="Times New Roman"/>
      <family val="1"/>
      <charset val="204"/>
    </font>
    <font>
      <b/>
      <i/>
      <u/>
      <sz val="9"/>
      <color theme="1"/>
      <name val="Times New Roman Cyr"/>
      <charset val="204"/>
    </font>
    <font>
      <b/>
      <i/>
      <u/>
      <sz val="9"/>
      <color theme="1"/>
      <name val="Times New Roman"/>
      <family val="1"/>
      <charset val="204"/>
    </font>
    <font>
      <i/>
      <u/>
      <sz val="9"/>
      <color theme="1"/>
      <name val="Times New Roman Cyr"/>
      <charset val="204"/>
    </font>
    <font>
      <b/>
      <i/>
      <u/>
      <sz val="11"/>
      <color theme="1"/>
      <name val="Times New Roman Cyr"/>
      <charset val="204"/>
    </font>
    <font>
      <sz val="11"/>
      <color theme="1"/>
      <name val="Arial Cyr"/>
      <charset val="204"/>
    </font>
    <font>
      <b/>
      <i/>
      <u/>
      <sz val="11"/>
      <color theme="1"/>
      <name val="Times New Roman"/>
      <family val="1"/>
      <charset val="204"/>
    </font>
    <font>
      <b/>
      <sz val="9"/>
      <color theme="1"/>
      <name val="Times New Roman Cyr"/>
      <family val="1"/>
      <charset val="204"/>
    </font>
    <font>
      <i/>
      <u/>
      <sz val="11"/>
      <color theme="1"/>
      <name val="Times New Roman Cyr"/>
      <charset val="204"/>
    </font>
    <font>
      <i/>
      <sz val="11"/>
      <color theme="1"/>
      <name val="Times New Roman Cyr"/>
      <charset val="204"/>
    </font>
    <font>
      <i/>
      <sz val="9"/>
      <color theme="1"/>
      <name val="Times New Roman Cyr"/>
      <family val="1"/>
      <charset val="204"/>
    </font>
    <font>
      <b/>
      <i/>
      <sz val="11"/>
      <color theme="1"/>
      <name val="Times New Roman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" fillId="2" borderId="0" xfId="0" applyFont="1" applyFill="1" applyBorder="1"/>
    <xf numFmtId="0" fontId="1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2" borderId="0" xfId="0" applyFont="1" applyFill="1" applyBorder="1"/>
    <xf numFmtId="2" fontId="8" fillId="2" borderId="0" xfId="0" applyNumberFormat="1" applyFont="1" applyFill="1" applyBorder="1"/>
    <xf numFmtId="0" fontId="20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6" fillId="2" borderId="0" xfId="0" applyFont="1" applyFill="1" applyBorder="1"/>
    <xf numFmtId="164" fontId="21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32" fillId="2" borderId="0" xfId="0" applyFont="1" applyFill="1" applyBorder="1"/>
    <xf numFmtId="164" fontId="22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32" fillId="2" borderId="0" xfId="0" applyFont="1" applyFill="1"/>
    <xf numFmtId="0" fontId="5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3" borderId="0" xfId="0" applyFont="1" applyFill="1" applyBorder="1"/>
    <xf numFmtId="164" fontId="42" fillId="2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2" fillId="4" borderId="0" xfId="0" applyFont="1" applyFill="1" applyBorder="1"/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/>
    <xf numFmtId="0" fontId="2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8" fillId="2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45" fillId="0" borderId="0" xfId="0" applyFont="1" applyAlignment="1"/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6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8"/>
  <sheetViews>
    <sheetView tabSelected="1" view="pageBreakPreview" topLeftCell="A1054" zoomScaleSheetLayoutView="100" workbookViewId="0">
      <selection activeCell="B1061" sqref="B1061"/>
    </sheetView>
  </sheetViews>
  <sheetFormatPr defaultRowHeight="12.75" x14ac:dyDescent="0.2"/>
  <cols>
    <col min="1" max="1" width="4.140625" style="1" customWidth="1"/>
    <col min="2" max="2" width="62.28515625" style="2" customWidth="1"/>
    <col min="3" max="3" width="9.28515625" style="48" customWidth="1"/>
    <col min="4" max="4" width="25.140625" style="2" customWidth="1"/>
    <col min="5" max="5" width="0.28515625" style="2" hidden="1" customWidth="1"/>
    <col min="6" max="16384" width="9.140625" style="2"/>
  </cols>
  <sheetData>
    <row r="1" spans="1:12" ht="24" customHeight="1" x14ac:dyDescent="0.3">
      <c r="A1" s="140" t="s">
        <v>410</v>
      </c>
      <c r="B1" s="141"/>
      <c r="C1" s="141"/>
      <c r="D1" s="141"/>
      <c r="E1" s="130"/>
      <c r="F1" s="102"/>
      <c r="G1" s="102"/>
      <c r="H1" s="102"/>
      <c r="I1" s="102"/>
      <c r="J1" s="102"/>
      <c r="K1" s="102"/>
      <c r="L1" s="102"/>
    </row>
    <row r="2" spans="1:12" ht="20.25" customHeight="1" x14ac:dyDescent="0.25">
      <c r="A2" s="142" t="s">
        <v>409</v>
      </c>
      <c r="B2" s="142"/>
      <c r="C2" s="142"/>
      <c r="D2" s="141"/>
      <c r="E2" s="131"/>
      <c r="F2" s="102"/>
      <c r="G2" s="102"/>
      <c r="H2" s="102"/>
      <c r="I2" s="102"/>
      <c r="J2" s="102"/>
      <c r="K2" s="102"/>
      <c r="L2" s="102"/>
    </row>
    <row r="3" spans="1:12" ht="22.5" customHeight="1" x14ac:dyDescent="0.3">
      <c r="A3" s="152"/>
      <c r="B3" s="152"/>
      <c r="C3" s="152"/>
      <c r="D3" s="101"/>
      <c r="E3" s="132"/>
      <c r="F3" s="102"/>
      <c r="G3" s="102"/>
      <c r="H3" s="102"/>
      <c r="I3" s="102"/>
      <c r="J3" s="102"/>
      <c r="K3" s="102"/>
      <c r="L3" s="102"/>
    </row>
    <row r="4" spans="1:12" s="11" customFormat="1" ht="27" customHeight="1" x14ac:dyDescent="0.3">
      <c r="A4" s="175" t="s">
        <v>64</v>
      </c>
      <c r="B4" s="175"/>
      <c r="C4" s="175"/>
      <c r="D4" s="175"/>
    </row>
    <row r="5" spans="1:12" s="11" customFormat="1" ht="18.75" customHeight="1" x14ac:dyDescent="0.2">
      <c r="A5" s="143" t="s">
        <v>372</v>
      </c>
      <c r="B5" s="143"/>
      <c r="C5" s="143"/>
      <c r="D5" s="143"/>
    </row>
    <row r="6" spans="1:12" s="11" customFormat="1" ht="39" customHeight="1" x14ac:dyDescent="0.2">
      <c r="A6" s="177" t="s">
        <v>264</v>
      </c>
      <c r="B6" s="177"/>
      <c r="C6" s="177"/>
      <c r="D6" s="177"/>
    </row>
    <row r="7" spans="1:12" s="11" customFormat="1" ht="12.75" customHeight="1" x14ac:dyDescent="0.2">
      <c r="A7" s="174"/>
      <c r="B7" s="174"/>
      <c r="C7" s="174"/>
      <c r="D7" s="174"/>
    </row>
    <row r="8" spans="1:12" s="11" customFormat="1" ht="27" customHeight="1" x14ac:dyDescent="0.2">
      <c r="A8" s="187" t="s">
        <v>14</v>
      </c>
      <c r="B8" s="167" t="s">
        <v>15</v>
      </c>
      <c r="C8" s="189" t="s">
        <v>112</v>
      </c>
      <c r="D8" s="189" t="s">
        <v>16</v>
      </c>
    </row>
    <row r="9" spans="1:12" s="11" customFormat="1" ht="102.75" customHeight="1" x14ac:dyDescent="0.2">
      <c r="A9" s="188"/>
      <c r="B9" s="168"/>
      <c r="C9" s="190"/>
      <c r="D9" s="190"/>
    </row>
    <row r="10" spans="1:12" s="11" customFormat="1" x14ac:dyDescent="0.2">
      <c r="A10" s="12">
        <v>1</v>
      </c>
      <c r="B10" s="5">
        <v>2</v>
      </c>
      <c r="C10" s="5">
        <v>3</v>
      </c>
      <c r="D10" s="5">
        <v>4</v>
      </c>
    </row>
    <row r="11" spans="1:12" s="8" customFormat="1" ht="27.75" customHeight="1" x14ac:dyDescent="0.2">
      <c r="A11" s="20"/>
      <c r="B11" s="56" t="s">
        <v>98</v>
      </c>
      <c r="C11" s="171"/>
      <c r="D11" s="172"/>
    </row>
    <row r="12" spans="1:12" s="8" customFormat="1" ht="20.25" customHeight="1" x14ac:dyDescent="0.2">
      <c r="A12" s="4">
        <v>1</v>
      </c>
      <c r="B12" s="25" t="s">
        <v>141</v>
      </c>
      <c r="C12" s="40" t="s">
        <v>113</v>
      </c>
      <c r="D12" s="26">
        <v>1</v>
      </c>
    </row>
    <row r="13" spans="1:12" s="8" customFormat="1" ht="15.75" customHeight="1" x14ac:dyDescent="0.2">
      <c r="A13" s="4">
        <v>2</v>
      </c>
      <c r="B13" s="25" t="s">
        <v>6</v>
      </c>
      <c r="C13" s="40" t="s">
        <v>114</v>
      </c>
      <c r="D13" s="27">
        <v>0.25</v>
      </c>
    </row>
    <row r="14" spans="1:12" s="8" customFormat="1" ht="19.5" customHeight="1" x14ac:dyDescent="0.2">
      <c r="A14" s="4">
        <v>3</v>
      </c>
      <c r="B14" s="25" t="s">
        <v>6</v>
      </c>
      <c r="C14" s="40" t="s">
        <v>114</v>
      </c>
      <c r="D14" s="26">
        <v>1</v>
      </c>
    </row>
    <row r="15" spans="1:12" s="8" customFormat="1" ht="18.75" customHeight="1" x14ac:dyDescent="0.2">
      <c r="A15" s="4">
        <v>4</v>
      </c>
      <c r="B15" s="39" t="s">
        <v>55</v>
      </c>
      <c r="C15" s="40" t="s">
        <v>114</v>
      </c>
      <c r="D15" s="4">
        <v>0.5</v>
      </c>
    </row>
    <row r="16" spans="1:12" s="8" customFormat="1" ht="18.75" customHeight="1" x14ac:dyDescent="0.2">
      <c r="A16" s="4">
        <v>5</v>
      </c>
      <c r="B16" s="25" t="s">
        <v>135</v>
      </c>
      <c r="C16" s="40" t="s">
        <v>114</v>
      </c>
      <c r="D16" s="26">
        <v>0.5</v>
      </c>
    </row>
    <row r="17" spans="1:4" s="8" customFormat="1" ht="15.75" customHeight="1" x14ac:dyDescent="0.2">
      <c r="A17" s="4">
        <v>6</v>
      </c>
      <c r="B17" s="25" t="s">
        <v>23</v>
      </c>
      <c r="C17" s="40" t="s">
        <v>114</v>
      </c>
      <c r="D17" s="26">
        <v>1</v>
      </c>
    </row>
    <row r="18" spans="1:4" s="8" customFormat="1" ht="18" customHeight="1" x14ac:dyDescent="0.2">
      <c r="A18" s="4">
        <v>7</v>
      </c>
      <c r="B18" s="25" t="s">
        <v>87</v>
      </c>
      <c r="C18" s="40" t="s">
        <v>114</v>
      </c>
      <c r="D18" s="26">
        <v>1</v>
      </c>
    </row>
    <row r="19" spans="1:4" s="8" customFormat="1" ht="19.5" customHeight="1" x14ac:dyDescent="0.2">
      <c r="A19" s="4">
        <v>8</v>
      </c>
      <c r="B19" s="25" t="s">
        <v>30</v>
      </c>
      <c r="C19" s="40" t="s">
        <v>114</v>
      </c>
      <c r="D19" s="26">
        <v>0.5</v>
      </c>
    </row>
    <row r="20" spans="1:4" s="8" customFormat="1" ht="18.75" customHeight="1" x14ac:dyDescent="0.2">
      <c r="A20" s="4">
        <v>9</v>
      </c>
      <c r="B20" s="25" t="s">
        <v>68</v>
      </c>
      <c r="C20" s="40" t="s">
        <v>114</v>
      </c>
      <c r="D20" s="26">
        <v>0.5</v>
      </c>
    </row>
    <row r="21" spans="1:4" s="8" customFormat="1" ht="17.25" customHeight="1" x14ac:dyDescent="0.2">
      <c r="A21" s="4">
        <v>10</v>
      </c>
      <c r="B21" s="25" t="s">
        <v>20</v>
      </c>
      <c r="C21" s="40" t="s">
        <v>114</v>
      </c>
      <c r="D21" s="4">
        <v>0.5</v>
      </c>
    </row>
    <row r="22" spans="1:4" s="8" customFormat="1" ht="15" customHeight="1" x14ac:dyDescent="0.2">
      <c r="A22" s="4">
        <v>11</v>
      </c>
      <c r="B22" s="25" t="s">
        <v>20</v>
      </c>
      <c r="C22" s="40" t="s">
        <v>114</v>
      </c>
      <c r="D22" s="4">
        <v>0.25</v>
      </c>
    </row>
    <row r="23" spans="1:4" s="8" customFormat="1" ht="18.75" customHeight="1" x14ac:dyDescent="0.2">
      <c r="A23" s="4">
        <v>12</v>
      </c>
      <c r="B23" s="25" t="s">
        <v>24</v>
      </c>
      <c r="C23" s="40" t="s">
        <v>114</v>
      </c>
      <c r="D23" s="4">
        <v>0.25</v>
      </c>
    </row>
    <row r="24" spans="1:4" s="8" customFormat="1" ht="15.75" customHeight="1" x14ac:dyDescent="0.2">
      <c r="A24" s="4">
        <v>13</v>
      </c>
      <c r="B24" s="25" t="s">
        <v>140</v>
      </c>
      <c r="C24" s="40" t="s">
        <v>115</v>
      </c>
      <c r="D24" s="27">
        <v>0.25</v>
      </c>
    </row>
    <row r="25" spans="1:4" s="8" customFormat="1" ht="15.75" customHeight="1" x14ac:dyDescent="0.2">
      <c r="A25" s="4">
        <v>14</v>
      </c>
      <c r="B25" s="25" t="s">
        <v>32</v>
      </c>
      <c r="C25" s="40" t="s">
        <v>114</v>
      </c>
      <c r="D25" s="4">
        <v>0.5</v>
      </c>
    </row>
    <row r="26" spans="1:4" s="8" customFormat="1" ht="18" customHeight="1" x14ac:dyDescent="0.2">
      <c r="A26" s="4">
        <v>15</v>
      </c>
      <c r="B26" s="25" t="s">
        <v>127</v>
      </c>
      <c r="C26" s="40" t="s">
        <v>114</v>
      </c>
      <c r="D26" s="26">
        <v>1</v>
      </c>
    </row>
    <row r="27" spans="1:4" s="8" customFormat="1" ht="18.75" customHeight="1" x14ac:dyDescent="0.2">
      <c r="A27" s="4">
        <v>16</v>
      </c>
      <c r="B27" s="25" t="s">
        <v>143</v>
      </c>
      <c r="C27" s="40" t="s">
        <v>114</v>
      </c>
      <c r="D27" s="26">
        <v>0.5</v>
      </c>
    </row>
    <row r="28" spans="1:4" s="8" customFormat="1" ht="18.75" customHeight="1" x14ac:dyDescent="0.2">
      <c r="A28" s="4">
        <v>17</v>
      </c>
      <c r="B28" s="25" t="s">
        <v>80</v>
      </c>
      <c r="C28" s="40" t="s">
        <v>114</v>
      </c>
      <c r="D28" s="26">
        <v>0.5</v>
      </c>
    </row>
    <row r="29" spans="1:4" s="8" customFormat="1" ht="20.25" customHeight="1" x14ac:dyDescent="0.2">
      <c r="A29" s="4">
        <v>18</v>
      </c>
      <c r="B29" s="25" t="s">
        <v>21</v>
      </c>
      <c r="C29" s="40" t="s">
        <v>114</v>
      </c>
      <c r="D29" s="26">
        <v>1</v>
      </c>
    </row>
    <row r="30" spans="1:4" s="8" customFormat="1" ht="15.75" customHeight="1" x14ac:dyDescent="0.2">
      <c r="A30" s="4">
        <v>19</v>
      </c>
      <c r="B30" s="25" t="s">
        <v>196</v>
      </c>
      <c r="C30" s="40" t="s">
        <v>114</v>
      </c>
      <c r="D30" s="26">
        <v>0.5</v>
      </c>
    </row>
    <row r="31" spans="1:4" s="8" customFormat="1" ht="20.25" customHeight="1" x14ac:dyDescent="0.2">
      <c r="A31" s="4">
        <v>20</v>
      </c>
      <c r="B31" s="25" t="s">
        <v>8</v>
      </c>
      <c r="C31" s="40" t="s">
        <v>114</v>
      </c>
      <c r="D31" s="4">
        <v>0.5</v>
      </c>
    </row>
    <row r="32" spans="1:4" s="8" customFormat="1" ht="20.25" customHeight="1" x14ac:dyDescent="0.2">
      <c r="A32" s="4">
        <v>21</v>
      </c>
      <c r="B32" s="25" t="s">
        <v>75</v>
      </c>
      <c r="C32" s="40" t="s">
        <v>114</v>
      </c>
      <c r="D32" s="4">
        <v>0.5</v>
      </c>
    </row>
    <row r="33" spans="1:4" s="8" customFormat="1" ht="16.5" customHeight="1" x14ac:dyDescent="0.2">
      <c r="A33" s="4">
        <v>22</v>
      </c>
      <c r="B33" s="25" t="s">
        <v>147</v>
      </c>
      <c r="C33" s="40" t="s">
        <v>114</v>
      </c>
      <c r="D33" s="4">
        <v>0.25</v>
      </c>
    </row>
    <row r="34" spans="1:4" s="8" customFormat="1" ht="17.25" customHeight="1" x14ac:dyDescent="0.2">
      <c r="A34" s="4">
        <v>23</v>
      </c>
      <c r="B34" s="25" t="s">
        <v>189</v>
      </c>
      <c r="C34" s="40" t="s">
        <v>114</v>
      </c>
      <c r="D34" s="4">
        <v>0.75</v>
      </c>
    </row>
    <row r="35" spans="1:4" s="8" customFormat="1" ht="16.5" customHeight="1" x14ac:dyDescent="0.2">
      <c r="A35" s="4">
        <v>24</v>
      </c>
      <c r="B35" s="25" t="s">
        <v>5</v>
      </c>
      <c r="C35" s="40" t="s">
        <v>114</v>
      </c>
      <c r="D35" s="27">
        <v>1.25</v>
      </c>
    </row>
    <row r="36" spans="1:4" s="8" customFormat="1" ht="17.25" customHeight="1" x14ac:dyDescent="0.2">
      <c r="A36" s="4">
        <v>25</v>
      </c>
      <c r="B36" s="25" t="s">
        <v>72</v>
      </c>
      <c r="C36" s="40" t="s">
        <v>114</v>
      </c>
      <c r="D36" s="26">
        <v>1</v>
      </c>
    </row>
    <row r="37" spans="1:4" s="8" customFormat="1" ht="17.25" customHeight="1" x14ac:dyDescent="0.2">
      <c r="A37" s="4">
        <v>26</v>
      </c>
      <c r="B37" s="25" t="s">
        <v>202</v>
      </c>
      <c r="C37" s="40" t="s">
        <v>114</v>
      </c>
      <c r="D37" s="26">
        <v>1</v>
      </c>
    </row>
    <row r="38" spans="1:4" s="8" customFormat="1" ht="19.5" customHeight="1" x14ac:dyDescent="0.2">
      <c r="A38" s="4">
        <v>27</v>
      </c>
      <c r="B38" s="25" t="s">
        <v>88</v>
      </c>
      <c r="C38" s="40" t="s">
        <v>114</v>
      </c>
      <c r="D38" s="27">
        <v>0.25</v>
      </c>
    </row>
    <row r="39" spans="1:4" s="8" customFormat="1" ht="19.5" customHeight="1" x14ac:dyDescent="0.2">
      <c r="A39" s="4">
        <v>28</v>
      </c>
      <c r="B39" s="25" t="s">
        <v>265</v>
      </c>
      <c r="C39" s="40" t="s">
        <v>114</v>
      </c>
      <c r="D39" s="27">
        <v>0.25</v>
      </c>
    </row>
    <row r="40" spans="1:4" s="8" customFormat="1" ht="18" customHeight="1" x14ac:dyDescent="0.2">
      <c r="A40" s="4">
        <v>29</v>
      </c>
      <c r="B40" s="25" t="s">
        <v>62</v>
      </c>
      <c r="C40" s="40" t="s">
        <v>114</v>
      </c>
      <c r="D40" s="4">
        <v>0.5</v>
      </c>
    </row>
    <row r="41" spans="1:4" s="8" customFormat="1" ht="18.75" customHeight="1" x14ac:dyDescent="0.2">
      <c r="A41" s="4">
        <v>30</v>
      </c>
      <c r="B41" s="25" t="s">
        <v>97</v>
      </c>
      <c r="C41" s="40" t="s">
        <v>114</v>
      </c>
      <c r="D41" s="4">
        <v>0.25</v>
      </c>
    </row>
    <row r="42" spans="1:4" s="8" customFormat="1" ht="18.75" customHeight="1" x14ac:dyDescent="0.2">
      <c r="A42" s="4">
        <v>31</v>
      </c>
      <c r="B42" s="25" t="s">
        <v>11</v>
      </c>
      <c r="C42" s="40" t="s">
        <v>114</v>
      </c>
      <c r="D42" s="26">
        <v>0.5</v>
      </c>
    </row>
    <row r="43" spans="1:4" s="8" customFormat="1" ht="18.75" customHeight="1" x14ac:dyDescent="0.2">
      <c r="A43" s="4">
        <v>32</v>
      </c>
      <c r="B43" s="25" t="s">
        <v>106</v>
      </c>
      <c r="C43" s="40" t="s">
        <v>114</v>
      </c>
      <c r="D43" s="26">
        <v>1</v>
      </c>
    </row>
    <row r="44" spans="1:4" s="8" customFormat="1" ht="19.5" customHeight="1" x14ac:dyDescent="0.2">
      <c r="A44" s="4">
        <v>33</v>
      </c>
      <c r="B44" s="25" t="s">
        <v>266</v>
      </c>
      <c r="C44" s="40" t="s">
        <v>114</v>
      </c>
      <c r="D44" s="4">
        <v>0.25</v>
      </c>
    </row>
    <row r="45" spans="1:4" s="8" customFormat="1" ht="19.5" customHeight="1" x14ac:dyDescent="0.2">
      <c r="A45" s="4">
        <v>34</v>
      </c>
      <c r="B45" s="25" t="s">
        <v>167</v>
      </c>
      <c r="C45" s="40" t="s">
        <v>114</v>
      </c>
      <c r="D45" s="4">
        <v>0.5</v>
      </c>
    </row>
    <row r="46" spans="1:4" s="8" customFormat="1" ht="18.75" customHeight="1" x14ac:dyDescent="0.2">
      <c r="A46" s="4">
        <v>35</v>
      </c>
      <c r="B46" s="25" t="s">
        <v>203</v>
      </c>
      <c r="C46" s="40" t="s">
        <v>114</v>
      </c>
      <c r="D46" s="26">
        <v>1</v>
      </c>
    </row>
    <row r="47" spans="1:4" s="8" customFormat="1" ht="20.25" customHeight="1" x14ac:dyDescent="0.2">
      <c r="A47" s="92">
        <v>36</v>
      </c>
      <c r="B47" s="93" t="s">
        <v>116</v>
      </c>
      <c r="C47" s="94" t="s">
        <v>114</v>
      </c>
      <c r="D47" s="95">
        <v>0.25</v>
      </c>
    </row>
    <row r="48" spans="1:4" s="8" customFormat="1" ht="18.75" customHeight="1" x14ac:dyDescent="0.2">
      <c r="A48" s="4">
        <v>37</v>
      </c>
      <c r="B48" s="25" t="s">
        <v>136</v>
      </c>
      <c r="C48" s="40" t="s">
        <v>114</v>
      </c>
      <c r="D48" s="27">
        <v>0.25</v>
      </c>
    </row>
    <row r="49" spans="1:4" s="8" customFormat="1" ht="18.75" customHeight="1" x14ac:dyDescent="0.2">
      <c r="A49" s="4">
        <v>38</v>
      </c>
      <c r="B49" s="25" t="s">
        <v>204</v>
      </c>
      <c r="C49" s="40" t="s">
        <v>114</v>
      </c>
      <c r="D49" s="27">
        <v>0.25</v>
      </c>
    </row>
    <row r="50" spans="1:4" s="8" customFormat="1" ht="18" customHeight="1" x14ac:dyDescent="0.2">
      <c r="A50" s="4">
        <v>39</v>
      </c>
      <c r="B50" s="25" t="s">
        <v>31</v>
      </c>
      <c r="C50" s="40" t="s">
        <v>114</v>
      </c>
      <c r="D50" s="27">
        <v>2.75</v>
      </c>
    </row>
    <row r="51" spans="1:4" s="8" customFormat="1" ht="20.25" customHeight="1" x14ac:dyDescent="0.2">
      <c r="A51" s="137" t="s">
        <v>17</v>
      </c>
      <c r="B51" s="137"/>
      <c r="C51" s="33"/>
      <c r="D51" s="28">
        <f>SUM(D12:D50)</f>
        <v>24.75</v>
      </c>
    </row>
    <row r="52" spans="1:4" s="8" customFormat="1" ht="30.75" customHeight="1" x14ac:dyDescent="0.2">
      <c r="A52" s="4">
        <v>40</v>
      </c>
      <c r="B52" s="25" t="s">
        <v>267</v>
      </c>
      <c r="C52" s="40">
        <v>3231</v>
      </c>
      <c r="D52" s="26">
        <v>1</v>
      </c>
    </row>
    <row r="53" spans="1:4" s="8" customFormat="1" ht="28.5" customHeight="1" x14ac:dyDescent="0.2">
      <c r="A53" s="4">
        <v>41</v>
      </c>
      <c r="B53" s="25" t="s">
        <v>268</v>
      </c>
      <c r="C53" s="40">
        <v>3231</v>
      </c>
      <c r="D53" s="26">
        <v>5</v>
      </c>
    </row>
    <row r="54" spans="1:4" s="22" customFormat="1" ht="30" customHeight="1" x14ac:dyDescent="0.2">
      <c r="A54" s="4">
        <v>42</v>
      </c>
      <c r="B54" s="25" t="s">
        <v>270</v>
      </c>
      <c r="C54" s="40">
        <v>3231</v>
      </c>
      <c r="D54" s="27">
        <v>1.75</v>
      </c>
    </row>
    <row r="55" spans="1:4" s="8" customFormat="1" ht="27.75" customHeight="1" x14ac:dyDescent="0.2">
      <c r="A55" s="4">
        <v>43</v>
      </c>
      <c r="B55" s="25" t="s">
        <v>269</v>
      </c>
      <c r="C55" s="40">
        <v>3231</v>
      </c>
      <c r="D55" s="27">
        <v>12.75</v>
      </c>
    </row>
    <row r="56" spans="1:4" s="8" customFormat="1" ht="30" customHeight="1" x14ac:dyDescent="0.2">
      <c r="A56" s="4">
        <v>44</v>
      </c>
      <c r="B56" s="25" t="s">
        <v>271</v>
      </c>
      <c r="C56" s="40">
        <v>3231</v>
      </c>
      <c r="D56" s="26">
        <v>3</v>
      </c>
    </row>
    <row r="57" spans="1:4" s="8" customFormat="1" ht="18" customHeight="1" x14ac:dyDescent="0.2">
      <c r="A57" s="4">
        <v>45</v>
      </c>
      <c r="B57" s="25" t="s">
        <v>272</v>
      </c>
      <c r="C57" s="40">
        <v>3231</v>
      </c>
      <c r="D57" s="27">
        <v>0.25</v>
      </c>
    </row>
    <row r="58" spans="1:4" s="8" customFormat="1" ht="29.25" customHeight="1" x14ac:dyDescent="0.2">
      <c r="A58" s="4">
        <v>46</v>
      </c>
      <c r="B58" s="25" t="s">
        <v>273</v>
      </c>
      <c r="C58" s="40">
        <v>3231</v>
      </c>
      <c r="D58" s="26">
        <v>1</v>
      </c>
    </row>
    <row r="59" spans="1:4" s="8" customFormat="1" ht="29.25" customHeight="1" x14ac:dyDescent="0.2">
      <c r="A59" s="4">
        <v>47</v>
      </c>
      <c r="B59" s="25" t="s">
        <v>274</v>
      </c>
      <c r="C59" s="40">
        <v>3231</v>
      </c>
      <c r="D59" s="26">
        <v>1</v>
      </c>
    </row>
    <row r="60" spans="1:4" s="8" customFormat="1" ht="27.75" customHeight="1" x14ac:dyDescent="0.2">
      <c r="A60" s="4">
        <v>48</v>
      </c>
      <c r="B60" s="25" t="s">
        <v>378</v>
      </c>
      <c r="C60" s="40">
        <v>3231</v>
      </c>
      <c r="D60" s="26">
        <v>1</v>
      </c>
    </row>
    <row r="61" spans="1:4" s="8" customFormat="1" ht="16.5" customHeight="1" x14ac:dyDescent="0.2">
      <c r="A61" s="4">
        <v>49</v>
      </c>
      <c r="B61" s="25" t="s">
        <v>365</v>
      </c>
      <c r="C61" s="40">
        <v>3232</v>
      </c>
      <c r="D61" s="4">
        <v>0.25</v>
      </c>
    </row>
    <row r="62" spans="1:4" s="8" customFormat="1" ht="17.25" customHeight="1" x14ac:dyDescent="0.2">
      <c r="A62" s="137" t="s">
        <v>17</v>
      </c>
      <c r="B62" s="137"/>
      <c r="C62" s="33"/>
      <c r="D62" s="30">
        <f>SUM(D52:D61)</f>
        <v>27</v>
      </c>
    </row>
    <row r="63" spans="1:4" s="8" customFormat="1" ht="31.5" customHeight="1" x14ac:dyDescent="0.2">
      <c r="A63" s="4">
        <v>50</v>
      </c>
      <c r="B63" s="25" t="s">
        <v>300</v>
      </c>
      <c r="C63" s="40">
        <v>5132</v>
      </c>
      <c r="D63" s="26">
        <v>7.5</v>
      </c>
    </row>
    <row r="64" spans="1:4" s="8" customFormat="1" ht="14.25" customHeight="1" x14ac:dyDescent="0.2">
      <c r="A64" s="137" t="s">
        <v>17</v>
      </c>
      <c r="B64" s="137"/>
      <c r="C64" s="33"/>
      <c r="D64" s="30">
        <f>SUM(D63:D63)</f>
        <v>7.5</v>
      </c>
    </row>
    <row r="65" spans="1:4" s="8" customFormat="1" ht="22.5" customHeight="1" x14ac:dyDescent="0.2">
      <c r="A65" s="31">
        <v>51</v>
      </c>
      <c r="B65" s="25" t="s">
        <v>379</v>
      </c>
      <c r="C65" s="40">
        <v>4131</v>
      </c>
      <c r="D65" s="26">
        <v>1</v>
      </c>
    </row>
    <row r="66" spans="1:4" s="8" customFormat="1" ht="21" customHeight="1" x14ac:dyDescent="0.2">
      <c r="A66" s="31">
        <v>52</v>
      </c>
      <c r="B66" s="25" t="s">
        <v>22</v>
      </c>
      <c r="C66" s="40">
        <v>4222</v>
      </c>
      <c r="D66" s="26">
        <v>4</v>
      </c>
    </row>
    <row r="67" spans="1:4" s="8" customFormat="1" ht="14.25" customHeight="1" x14ac:dyDescent="0.2">
      <c r="A67" s="137" t="s">
        <v>17</v>
      </c>
      <c r="B67" s="137"/>
      <c r="C67" s="33"/>
      <c r="D67" s="30">
        <f>SUM(D65:D66)</f>
        <v>5</v>
      </c>
    </row>
    <row r="68" spans="1:4" s="8" customFormat="1" ht="19.5" customHeight="1" x14ac:dyDescent="0.2">
      <c r="A68" s="147" t="s">
        <v>19</v>
      </c>
      <c r="B68" s="147"/>
      <c r="C68" s="34"/>
      <c r="D68" s="28">
        <f>SUM(D67,D64,D62,D51)</f>
        <v>64.25</v>
      </c>
    </row>
    <row r="69" spans="1:4" s="8" customFormat="1" ht="15" customHeight="1" x14ac:dyDescent="0.2">
      <c r="A69" s="4"/>
      <c r="B69" s="56" t="s">
        <v>128</v>
      </c>
      <c r="C69" s="171"/>
      <c r="D69" s="172"/>
    </row>
    <row r="70" spans="1:4" s="91" customFormat="1" ht="17.25" customHeight="1" x14ac:dyDescent="0.2">
      <c r="A70" s="4">
        <v>1</v>
      </c>
      <c r="B70" s="25" t="s">
        <v>141</v>
      </c>
      <c r="C70" s="40" t="s">
        <v>113</v>
      </c>
      <c r="D70" s="26">
        <v>1</v>
      </c>
    </row>
    <row r="71" spans="1:4" s="91" customFormat="1" ht="16.5" customHeight="1" x14ac:dyDescent="0.2">
      <c r="A71" s="148" t="s">
        <v>17</v>
      </c>
      <c r="B71" s="149"/>
      <c r="C71" s="40"/>
      <c r="D71" s="30">
        <f>SUM(D70:D70)</f>
        <v>1</v>
      </c>
    </row>
    <row r="72" spans="1:4" s="8" customFormat="1" ht="20.25" customHeight="1" x14ac:dyDescent="0.2">
      <c r="A72" s="4">
        <v>2</v>
      </c>
      <c r="B72" s="39" t="s">
        <v>275</v>
      </c>
      <c r="C72" s="40">
        <v>3231</v>
      </c>
      <c r="D72" s="26">
        <v>1</v>
      </c>
    </row>
    <row r="73" spans="1:4" s="8" customFormat="1" ht="16.5" customHeight="1" x14ac:dyDescent="0.2">
      <c r="A73" s="137" t="s">
        <v>17</v>
      </c>
      <c r="B73" s="137"/>
      <c r="C73" s="40"/>
      <c r="D73" s="30">
        <f>D72</f>
        <v>1</v>
      </c>
    </row>
    <row r="74" spans="1:4" s="8" customFormat="1" ht="16.5" customHeight="1" x14ac:dyDescent="0.2">
      <c r="A74" s="148" t="s">
        <v>19</v>
      </c>
      <c r="B74" s="173"/>
      <c r="C74" s="86"/>
      <c r="D74" s="53">
        <f>D73+D71</f>
        <v>2</v>
      </c>
    </row>
    <row r="75" spans="1:4" s="8" customFormat="1" ht="20.25" customHeight="1" x14ac:dyDescent="0.2">
      <c r="A75" s="144" t="s">
        <v>99</v>
      </c>
      <c r="B75" s="176"/>
      <c r="C75" s="176"/>
      <c r="D75" s="176"/>
    </row>
    <row r="76" spans="1:4" s="8" customFormat="1" ht="29.25" customHeight="1" x14ac:dyDescent="0.2">
      <c r="A76" s="20"/>
      <c r="B76" s="51" t="s">
        <v>46</v>
      </c>
      <c r="C76" s="153"/>
      <c r="D76" s="154"/>
    </row>
    <row r="77" spans="1:4" s="8" customFormat="1" ht="18" customHeight="1" x14ac:dyDescent="0.2">
      <c r="A77" s="4">
        <v>1</v>
      </c>
      <c r="B77" s="25" t="s">
        <v>141</v>
      </c>
      <c r="C77" s="40" t="s">
        <v>113</v>
      </c>
      <c r="D77" s="26">
        <v>1</v>
      </c>
    </row>
    <row r="78" spans="1:4" s="8" customFormat="1" ht="21" customHeight="1" x14ac:dyDescent="0.2">
      <c r="A78" s="4">
        <v>2</v>
      </c>
      <c r="B78" s="25" t="s">
        <v>74</v>
      </c>
      <c r="C78" s="40" t="s">
        <v>114</v>
      </c>
      <c r="D78" s="26">
        <v>12</v>
      </c>
    </row>
    <row r="79" spans="1:4" s="8" customFormat="1" ht="20.25" customHeight="1" x14ac:dyDescent="0.2">
      <c r="A79" s="4">
        <v>3</v>
      </c>
      <c r="B79" s="25" t="s">
        <v>12</v>
      </c>
      <c r="C79" s="40" t="s">
        <v>114</v>
      </c>
      <c r="D79" s="26">
        <v>1</v>
      </c>
    </row>
    <row r="80" spans="1:4" s="8" customFormat="1" ht="13.5" customHeight="1" x14ac:dyDescent="0.2">
      <c r="A80" s="4">
        <v>4</v>
      </c>
      <c r="B80" s="25" t="s">
        <v>178</v>
      </c>
      <c r="C80" s="40" t="s">
        <v>114</v>
      </c>
      <c r="D80" s="26">
        <v>3</v>
      </c>
    </row>
    <row r="81" spans="1:4" s="8" customFormat="1" ht="18" customHeight="1" x14ac:dyDescent="0.2">
      <c r="A81" s="4">
        <v>5</v>
      </c>
      <c r="B81" s="25" t="s">
        <v>276</v>
      </c>
      <c r="C81" s="40" t="s">
        <v>114</v>
      </c>
      <c r="D81" s="27">
        <v>0.25</v>
      </c>
    </row>
    <row r="82" spans="1:4" s="8" customFormat="1" ht="18" customHeight="1" x14ac:dyDescent="0.2">
      <c r="A82" s="4">
        <v>6</v>
      </c>
      <c r="B82" s="25" t="s">
        <v>277</v>
      </c>
      <c r="C82" s="40" t="s">
        <v>114</v>
      </c>
      <c r="D82" s="27">
        <v>0.25</v>
      </c>
    </row>
    <row r="83" spans="1:4" s="8" customFormat="1" ht="22.5" customHeight="1" x14ac:dyDescent="0.2">
      <c r="A83" s="4">
        <v>7</v>
      </c>
      <c r="B83" s="25" t="s">
        <v>56</v>
      </c>
      <c r="C83" s="40">
        <v>3229</v>
      </c>
      <c r="D83" s="26">
        <v>3</v>
      </c>
    </row>
    <row r="84" spans="1:4" s="8" customFormat="1" ht="17.25" customHeight="1" x14ac:dyDescent="0.2">
      <c r="A84" s="137" t="s">
        <v>17</v>
      </c>
      <c r="B84" s="137"/>
      <c r="C84" s="33"/>
      <c r="D84" s="30">
        <f>SUM(D77:D83)</f>
        <v>20.5</v>
      </c>
    </row>
    <row r="85" spans="1:4" s="8" customFormat="1" ht="30" customHeight="1" x14ac:dyDescent="0.2">
      <c r="A85" s="4">
        <v>8</v>
      </c>
      <c r="B85" s="25" t="s">
        <v>278</v>
      </c>
      <c r="C85" s="40">
        <v>3231</v>
      </c>
      <c r="D85" s="26">
        <v>1</v>
      </c>
    </row>
    <row r="86" spans="1:4" s="8" customFormat="1" ht="30.75" customHeight="1" x14ac:dyDescent="0.2">
      <c r="A86" s="4">
        <v>9</v>
      </c>
      <c r="B86" s="25" t="s">
        <v>279</v>
      </c>
      <c r="C86" s="40">
        <v>3231</v>
      </c>
      <c r="D86" s="27">
        <v>4.25</v>
      </c>
    </row>
    <row r="87" spans="1:4" s="8" customFormat="1" ht="28.5" customHeight="1" x14ac:dyDescent="0.2">
      <c r="A87" s="4">
        <v>10</v>
      </c>
      <c r="B87" s="25" t="s">
        <v>280</v>
      </c>
      <c r="C87" s="40">
        <v>3231</v>
      </c>
      <c r="D87" s="26">
        <v>2.5</v>
      </c>
    </row>
    <row r="88" spans="1:4" s="8" customFormat="1" ht="30.75" customHeight="1" x14ac:dyDescent="0.2">
      <c r="A88" s="4">
        <v>11</v>
      </c>
      <c r="B88" s="25" t="s">
        <v>281</v>
      </c>
      <c r="C88" s="40">
        <v>3231</v>
      </c>
      <c r="D88" s="26">
        <v>3.5</v>
      </c>
    </row>
    <row r="89" spans="1:4" s="8" customFormat="1" ht="30.75" customHeight="1" x14ac:dyDescent="0.2">
      <c r="A89" s="4">
        <v>12</v>
      </c>
      <c r="B89" s="25" t="s">
        <v>282</v>
      </c>
      <c r="C89" s="40">
        <v>3231</v>
      </c>
      <c r="D89" s="26">
        <v>6</v>
      </c>
    </row>
    <row r="90" spans="1:4" s="8" customFormat="1" ht="18.75" customHeight="1" x14ac:dyDescent="0.2">
      <c r="A90" s="4">
        <v>13</v>
      </c>
      <c r="B90" s="25" t="s">
        <v>283</v>
      </c>
      <c r="C90" s="40">
        <v>3231</v>
      </c>
      <c r="D90" s="27">
        <v>2.75</v>
      </c>
    </row>
    <row r="91" spans="1:4" s="8" customFormat="1" ht="30" customHeight="1" x14ac:dyDescent="0.2">
      <c r="A91" s="4">
        <v>14</v>
      </c>
      <c r="B91" s="25" t="s">
        <v>284</v>
      </c>
      <c r="C91" s="40">
        <v>3231</v>
      </c>
      <c r="D91" s="26">
        <v>2</v>
      </c>
    </row>
    <row r="92" spans="1:4" s="8" customFormat="1" ht="28.5" customHeight="1" x14ac:dyDescent="0.2">
      <c r="A92" s="4">
        <v>15</v>
      </c>
      <c r="B92" s="25" t="s">
        <v>285</v>
      </c>
      <c r="C92" s="40">
        <v>3231</v>
      </c>
      <c r="D92" s="27">
        <v>3.25</v>
      </c>
    </row>
    <row r="93" spans="1:4" s="8" customFormat="1" ht="30" customHeight="1" x14ac:dyDescent="0.2">
      <c r="A93" s="4">
        <v>16</v>
      </c>
      <c r="B93" s="25" t="s">
        <v>286</v>
      </c>
      <c r="C93" s="40">
        <v>3231</v>
      </c>
      <c r="D93" s="27">
        <v>16.75</v>
      </c>
    </row>
    <row r="94" spans="1:4" s="8" customFormat="1" ht="15.75" customHeight="1" x14ac:dyDescent="0.2">
      <c r="A94" s="137" t="s">
        <v>17</v>
      </c>
      <c r="B94" s="137"/>
      <c r="C94" s="33"/>
      <c r="D94" s="30">
        <f>SUM(D85:D93)</f>
        <v>42</v>
      </c>
    </row>
    <row r="95" spans="1:4" s="8" customFormat="1" ht="27" customHeight="1" x14ac:dyDescent="0.2">
      <c r="A95" s="29">
        <v>17</v>
      </c>
      <c r="B95" s="25" t="s">
        <v>287</v>
      </c>
      <c r="C95" s="40">
        <v>5132</v>
      </c>
      <c r="D95" s="26">
        <v>11</v>
      </c>
    </row>
    <row r="96" spans="1:4" s="8" customFormat="1" ht="15" customHeight="1" x14ac:dyDescent="0.2">
      <c r="A96" s="137" t="s">
        <v>17</v>
      </c>
      <c r="B96" s="137"/>
      <c r="C96" s="33"/>
      <c r="D96" s="30">
        <f>D95</f>
        <v>11</v>
      </c>
    </row>
    <row r="97" spans="1:4" s="8" customFormat="1" ht="20.25" customHeight="1" x14ac:dyDescent="0.2">
      <c r="A97" s="4">
        <v>18</v>
      </c>
      <c r="B97" s="25" t="s">
        <v>379</v>
      </c>
      <c r="C97" s="40">
        <v>4131</v>
      </c>
      <c r="D97" s="26">
        <v>1</v>
      </c>
    </row>
    <row r="98" spans="1:4" s="8" customFormat="1" ht="15.75" customHeight="1" x14ac:dyDescent="0.2">
      <c r="A98" s="137" t="s">
        <v>17</v>
      </c>
      <c r="B98" s="137"/>
      <c r="C98" s="33"/>
      <c r="D98" s="30">
        <f>SUM(D97:D97)</f>
        <v>1</v>
      </c>
    </row>
    <row r="99" spans="1:4" s="8" customFormat="1" ht="14.25" customHeight="1" x14ac:dyDescent="0.2">
      <c r="A99" s="147" t="s">
        <v>19</v>
      </c>
      <c r="B99" s="147"/>
      <c r="C99" s="34"/>
      <c r="D99" s="30">
        <f>D84+D94+D96+D98</f>
        <v>74.5</v>
      </c>
    </row>
    <row r="100" spans="1:4" s="8" customFormat="1" ht="15.75" customHeight="1" x14ac:dyDescent="0.2">
      <c r="A100" s="169"/>
      <c r="B100" s="170"/>
      <c r="C100" s="170"/>
      <c r="D100" s="170"/>
    </row>
    <row r="101" spans="1:4" s="8" customFormat="1" ht="19.5" customHeight="1" x14ac:dyDescent="0.2">
      <c r="A101" s="20"/>
      <c r="B101" s="50" t="s">
        <v>0</v>
      </c>
      <c r="C101" s="153"/>
      <c r="D101" s="154"/>
    </row>
    <row r="102" spans="1:4" s="8" customFormat="1" ht="15.75" customHeight="1" x14ac:dyDescent="0.2">
      <c r="A102" s="4">
        <v>1</v>
      </c>
      <c r="B102" s="25" t="s">
        <v>51</v>
      </c>
      <c r="C102" s="40" t="s">
        <v>114</v>
      </c>
      <c r="D102" s="4">
        <v>0.5</v>
      </c>
    </row>
    <row r="103" spans="1:4" s="8" customFormat="1" ht="18" customHeight="1" x14ac:dyDescent="0.2">
      <c r="A103" s="137" t="s">
        <v>17</v>
      </c>
      <c r="B103" s="137"/>
      <c r="C103" s="33"/>
      <c r="D103" s="3">
        <f>SUM(D102)</f>
        <v>0.5</v>
      </c>
    </row>
    <row r="104" spans="1:4" s="8" customFormat="1" ht="29.25" customHeight="1" x14ac:dyDescent="0.2">
      <c r="A104" s="31">
        <v>2</v>
      </c>
      <c r="B104" s="25" t="s">
        <v>282</v>
      </c>
      <c r="C104" s="40">
        <v>3231</v>
      </c>
      <c r="D104" s="27">
        <v>0.75</v>
      </c>
    </row>
    <row r="105" spans="1:4" s="8" customFormat="1" ht="18.75" customHeight="1" x14ac:dyDescent="0.2">
      <c r="A105" s="31">
        <v>3</v>
      </c>
      <c r="B105" s="25" t="s">
        <v>283</v>
      </c>
      <c r="C105" s="40">
        <v>3231</v>
      </c>
      <c r="D105" s="27">
        <v>0.25</v>
      </c>
    </row>
    <row r="106" spans="1:4" s="8" customFormat="1" ht="15" customHeight="1" x14ac:dyDescent="0.2">
      <c r="A106" s="148" t="s">
        <v>17</v>
      </c>
      <c r="B106" s="149"/>
      <c r="C106" s="35"/>
      <c r="D106" s="30">
        <f>SUM(D104:D105)</f>
        <v>1</v>
      </c>
    </row>
    <row r="107" spans="1:4" s="8" customFormat="1" ht="18" customHeight="1" x14ac:dyDescent="0.2">
      <c r="A107" s="147" t="s">
        <v>19</v>
      </c>
      <c r="B107" s="147"/>
      <c r="C107" s="34"/>
      <c r="D107" s="30">
        <f>D103+D106</f>
        <v>1.5</v>
      </c>
    </row>
    <row r="108" spans="1:4" s="8" customFormat="1" ht="16.5" customHeight="1" x14ac:dyDescent="0.2">
      <c r="A108" s="133"/>
      <c r="B108" s="134"/>
      <c r="C108" s="134"/>
      <c r="D108" s="134"/>
    </row>
    <row r="109" spans="1:4" s="8" customFormat="1" ht="16.5" customHeight="1" x14ac:dyDescent="0.2">
      <c r="A109" s="4"/>
      <c r="B109" s="50" t="s">
        <v>394</v>
      </c>
      <c r="C109" s="135"/>
      <c r="D109" s="136"/>
    </row>
    <row r="110" spans="1:4" s="8" customFormat="1" ht="18.75" customHeight="1" x14ac:dyDescent="0.2">
      <c r="A110" s="4">
        <v>1</v>
      </c>
      <c r="B110" s="25" t="s">
        <v>142</v>
      </c>
      <c r="C110" s="40" t="s">
        <v>113</v>
      </c>
      <c r="D110" s="26">
        <v>1</v>
      </c>
    </row>
    <row r="111" spans="1:4" s="8" customFormat="1" ht="17.25" customHeight="1" x14ac:dyDescent="0.2">
      <c r="A111" s="4">
        <v>2</v>
      </c>
      <c r="B111" s="25" t="s">
        <v>143</v>
      </c>
      <c r="C111" s="40" t="s">
        <v>114</v>
      </c>
      <c r="D111" s="26">
        <v>1</v>
      </c>
    </row>
    <row r="112" spans="1:4" s="8" customFormat="1" ht="19.5" customHeight="1" x14ac:dyDescent="0.2">
      <c r="A112" s="4">
        <v>3</v>
      </c>
      <c r="B112" s="25" t="s">
        <v>80</v>
      </c>
      <c r="C112" s="40" t="s">
        <v>114</v>
      </c>
      <c r="D112" s="26">
        <v>1.5</v>
      </c>
    </row>
    <row r="113" spans="1:4" s="8" customFormat="1" ht="19.5" customHeight="1" x14ac:dyDescent="0.2">
      <c r="A113" s="4">
        <v>4</v>
      </c>
      <c r="B113" s="25" t="s">
        <v>243</v>
      </c>
      <c r="C113" s="40" t="s">
        <v>114</v>
      </c>
      <c r="D113" s="26">
        <v>1</v>
      </c>
    </row>
    <row r="114" spans="1:4" s="8" customFormat="1" ht="18.75" customHeight="1" x14ac:dyDescent="0.2">
      <c r="A114" s="4">
        <v>5</v>
      </c>
      <c r="B114" s="25" t="s">
        <v>168</v>
      </c>
      <c r="C114" s="40" t="s">
        <v>114</v>
      </c>
      <c r="D114" s="27">
        <v>0.25</v>
      </c>
    </row>
    <row r="115" spans="1:4" s="8" customFormat="1" ht="14.25" customHeight="1" x14ac:dyDescent="0.2">
      <c r="A115" s="4">
        <v>6</v>
      </c>
      <c r="B115" s="25" t="s">
        <v>205</v>
      </c>
      <c r="C115" s="40" t="s">
        <v>114</v>
      </c>
      <c r="D115" s="26">
        <v>1</v>
      </c>
    </row>
    <row r="116" spans="1:4" s="8" customFormat="1" ht="16.5" customHeight="1" x14ac:dyDescent="0.2">
      <c r="A116" s="4">
        <v>7</v>
      </c>
      <c r="B116" s="25" t="s">
        <v>118</v>
      </c>
      <c r="C116" s="40">
        <v>3229</v>
      </c>
      <c r="D116" s="26">
        <v>1</v>
      </c>
    </row>
    <row r="117" spans="1:4" s="8" customFormat="1" ht="15.75" customHeight="1" x14ac:dyDescent="0.2">
      <c r="A117" s="137" t="s">
        <v>17</v>
      </c>
      <c r="B117" s="137"/>
      <c r="C117" s="33"/>
      <c r="D117" s="28">
        <f>SUM(D110:D116)</f>
        <v>6.75</v>
      </c>
    </row>
    <row r="118" spans="1:4" s="8" customFormat="1" ht="30.75" customHeight="1" x14ac:dyDescent="0.2">
      <c r="A118" s="4">
        <v>8</v>
      </c>
      <c r="B118" s="25" t="s">
        <v>278</v>
      </c>
      <c r="C118" s="40">
        <v>3231</v>
      </c>
      <c r="D118" s="26">
        <v>1</v>
      </c>
    </row>
    <row r="119" spans="1:4" s="8" customFormat="1" ht="28.5" customHeight="1" x14ac:dyDescent="0.2">
      <c r="A119" s="4">
        <v>9</v>
      </c>
      <c r="B119" s="25" t="s">
        <v>288</v>
      </c>
      <c r="C119" s="40">
        <v>3231</v>
      </c>
      <c r="D119" s="26">
        <v>1</v>
      </c>
    </row>
    <row r="120" spans="1:4" s="8" customFormat="1" ht="19.5" customHeight="1" x14ac:dyDescent="0.2">
      <c r="A120" s="4">
        <v>10</v>
      </c>
      <c r="B120" s="25" t="s">
        <v>289</v>
      </c>
      <c r="C120" s="40">
        <v>3231</v>
      </c>
      <c r="D120" s="26">
        <v>1</v>
      </c>
    </row>
    <row r="121" spans="1:4" s="8" customFormat="1" ht="29.25" customHeight="1" x14ac:dyDescent="0.2">
      <c r="A121" s="4">
        <v>11</v>
      </c>
      <c r="B121" s="25" t="s">
        <v>290</v>
      </c>
      <c r="C121" s="40">
        <v>3231</v>
      </c>
      <c r="D121" s="26">
        <v>1</v>
      </c>
    </row>
    <row r="122" spans="1:4" s="8" customFormat="1" ht="28.5" customHeight="1" x14ac:dyDescent="0.2">
      <c r="A122" s="4">
        <v>12</v>
      </c>
      <c r="B122" s="25" t="s">
        <v>297</v>
      </c>
      <c r="C122" s="40">
        <v>3231</v>
      </c>
      <c r="D122" s="26">
        <v>1</v>
      </c>
    </row>
    <row r="123" spans="1:4" s="8" customFormat="1" ht="29.25" customHeight="1" x14ac:dyDescent="0.2">
      <c r="A123" s="4">
        <v>13</v>
      </c>
      <c r="B123" s="25" t="s">
        <v>366</v>
      </c>
      <c r="C123" s="40">
        <v>3231</v>
      </c>
      <c r="D123" s="26">
        <v>3</v>
      </c>
    </row>
    <row r="124" spans="1:4" s="8" customFormat="1" ht="28.5" customHeight="1" x14ac:dyDescent="0.2">
      <c r="A124" s="4">
        <v>14</v>
      </c>
      <c r="B124" s="25" t="s">
        <v>367</v>
      </c>
      <c r="C124" s="40">
        <v>3231</v>
      </c>
      <c r="D124" s="26">
        <v>2</v>
      </c>
    </row>
    <row r="125" spans="1:4" s="8" customFormat="1" ht="27.75" customHeight="1" x14ac:dyDescent="0.2">
      <c r="A125" s="4">
        <v>15</v>
      </c>
      <c r="B125" s="25" t="s">
        <v>368</v>
      </c>
      <c r="C125" s="40">
        <v>3231</v>
      </c>
      <c r="D125" s="26">
        <v>1</v>
      </c>
    </row>
    <row r="126" spans="1:4" s="8" customFormat="1" ht="13.5" customHeight="1" x14ac:dyDescent="0.2">
      <c r="A126" s="137" t="s">
        <v>17</v>
      </c>
      <c r="B126" s="137"/>
      <c r="C126" s="33"/>
      <c r="D126" s="30">
        <f>SUM(D118:D125)</f>
        <v>11</v>
      </c>
    </row>
    <row r="127" spans="1:4" s="8" customFormat="1" ht="30.75" customHeight="1" x14ac:dyDescent="0.2">
      <c r="A127" s="4">
        <v>16</v>
      </c>
      <c r="B127" s="25" t="s">
        <v>300</v>
      </c>
      <c r="C127" s="40">
        <v>5132</v>
      </c>
      <c r="D127" s="26">
        <v>6</v>
      </c>
    </row>
    <row r="128" spans="1:4" s="8" customFormat="1" ht="30" customHeight="1" x14ac:dyDescent="0.2">
      <c r="A128" s="4">
        <v>17</v>
      </c>
      <c r="B128" s="25" t="s">
        <v>293</v>
      </c>
      <c r="C128" s="40">
        <v>5132</v>
      </c>
      <c r="D128" s="26">
        <v>2</v>
      </c>
    </row>
    <row r="129" spans="1:4" s="8" customFormat="1" ht="14.25" customHeight="1" x14ac:dyDescent="0.2">
      <c r="A129" s="137" t="s">
        <v>17</v>
      </c>
      <c r="B129" s="137"/>
      <c r="C129" s="33"/>
      <c r="D129" s="30">
        <f>SUM(D127:D128)</f>
        <v>8</v>
      </c>
    </row>
    <row r="130" spans="1:4" s="8" customFormat="1" ht="17.25" customHeight="1" x14ac:dyDescent="0.2">
      <c r="A130" s="4">
        <v>18</v>
      </c>
      <c r="B130" s="25" t="s">
        <v>379</v>
      </c>
      <c r="C130" s="40">
        <v>4131</v>
      </c>
      <c r="D130" s="26">
        <v>1</v>
      </c>
    </row>
    <row r="131" spans="1:4" s="8" customFormat="1" ht="17.25" customHeight="1" x14ac:dyDescent="0.2">
      <c r="A131" s="137" t="s">
        <v>17</v>
      </c>
      <c r="B131" s="137"/>
      <c r="C131" s="33"/>
      <c r="D131" s="30">
        <f>SUM(D130)</f>
        <v>1</v>
      </c>
    </row>
    <row r="132" spans="1:4" s="8" customFormat="1" ht="15" customHeight="1" x14ac:dyDescent="0.2">
      <c r="A132" s="147" t="s">
        <v>19</v>
      </c>
      <c r="B132" s="147"/>
      <c r="C132" s="34"/>
      <c r="D132" s="28">
        <f>D117+D126+D129+D131</f>
        <v>26.75</v>
      </c>
    </row>
    <row r="133" spans="1:4" s="8" customFormat="1" ht="12.75" customHeight="1" x14ac:dyDescent="0.2">
      <c r="A133" s="169"/>
      <c r="B133" s="170"/>
      <c r="C133" s="170"/>
      <c r="D133" s="170"/>
    </row>
    <row r="134" spans="1:4" s="8" customFormat="1" ht="19.5" customHeight="1" x14ac:dyDescent="0.2">
      <c r="A134" s="4"/>
      <c r="B134" s="50" t="s">
        <v>206</v>
      </c>
      <c r="C134" s="135"/>
      <c r="D134" s="136"/>
    </row>
    <row r="135" spans="1:4" s="8" customFormat="1" ht="18.75" customHeight="1" x14ac:dyDescent="0.2">
      <c r="A135" s="4">
        <v>1</v>
      </c>
      <c r="B135" s="25" t="s">
        <v>141</v>
      </c>
      <c r="C135" s="40" t="s">
        <v>113</v>
      </c>
      <c r="D135" s="26">
        <v>1</v>
      </c>
    </row>
    <row r="136" spans="1:4" s="8" customFormat="1" ht="19.5" customHeight="1" x14ac:dyDescent="0.2">
      <c r="A136" s="4">
        <v>2</v>
      </c>
      <c r="B136" s="25" t="s">
        <v>21</v>
      </c>
      <c r="C136" s="40" t="s">
        <v>114</v>
      </c>
      <c r="D136" s="27">
        <v>4.25</v>
      </c>
    </row>
    <row r="137" spans="1:4" s="8" customFormat="1" ht="18" customHeight="1" x14ac:dyDescent="0.2">
      <c r="A137" s="4">
        <v>3</v>
      </c>
      <c r="B137" s="25" t="s">
        <v>145</v>
      </c>
      <c r="C137" s="40" t="s">
        <v>114</v>
      </c>
      <c r="D137" s="27">
        <v>2.75</v>
      </c>
    </row>
    <row r="138" spans="1:4" s="8" customFormat="1" ht="15.75" customHeight="1" x14ac:dyDescent="0.2">
      <c r="A138" s="4">
        <v>4</v>
      </c>
      <c r="B138" s="25" t="s">
        <v>161</v>
      </c>
      <c r="C138" s="40" t="s">
        <v>114</v>
      </c>
      <c r="D138" s="27">
        <v>1.25</v>
      </c>
    </row>
    <row r="139" spans="1:4" s="8" customFormat="1" ht="18.75" customHeight="1" x14ac:dyDescent="0.2">
      <c r="A139" s="4">
        <v>5</v>
      </c>
      <c r="B139" s="25" t="s">
        <v>169</v>
      </c>
      <c r="C139" s="40" t="s">
        <v>114</v>
      </c>
      <c r="D139" s="27">
        <v>0.25</v>
      </c>
    </row>
    <row r="140" spans="1:4" s="8" customFormat="1" ht="15.75" customHeight="1" x14ac:dyDescent="0.2">
      <c r="A140" s="4">
        <v>6</v>
      </c>
      <c r="B140" s="25" t="s">
        <v>74</v>
      </c>
      <c r="C140" s="40" t="s">
        <v>114</v>
      </c>
      <c r="D140" s="27">
        <v>0.25</v>
      </c>
    </row>
    <row r="141" spans="1:4" s="8" customFormat="1" ht="16.5" customHeight="1" x14ac:dyDescent="0.2">
      <c r="A141" s="4">
        <v>7</v>
      </c>
      <c r="B141" s="25" t="s">
        <v>166</v>
      </c>
      <c r="C141" s="40">
        <v>3229</v>
      </c>
      <c r="D141" s="26">
        <v>1</v>
      </c>
    </row>
    <row r="142" spans="1:4" s="8" customFormat="1" ht="17.25" customHeight="1" x14ac:dyDescent="0.2">
      <c r="A142" s="137" t="s">
        <v>17</v>
      </c>
      <c r="B142" s="137"/>
      <c r="C142" s="33"/>
      <c r="D142" s="28">
        <f>SUM(D135:D141)</f>
        <v>10.75</v>
      </c>
    </row>
    <row r="143" spans="1:4" s="8" customFormat="1" ht="31.5" customHeight="1" x14ac:dyDescent="0.2">
      <c r="A143" s="4">
        <v>8</v>
      </c>
      <c r="B143" s="25" t="s">
        <v>278</v>
      </c>
      <c r="C143" s="40">
        <v>3231</v>
      </c>
      <c r="D143" s="26">
        <v>1</v>
      </c>
    </row>
    <row r="144" spans="1:4" s="8" customFormat="1" ht="30.75" customHeight="1" x14ac:dyDescent="0.2">
      <c r="A144" s="4">
        <v>9</v>
      </c>
      <c r="B144" s="25" t="s">
        <v>294</v>
      </c>
      <c r="C144" s="40">
        <v>3231</v>
      </c>
      <c r="D144" s="26">
        <v>1</v>
      </c>
    </row>
    <row r="145" spans="1:4" s="8" customFormat="1" ht="30.75" customHeight="1" x14ac:dyDescent="0.2">
      <c r="A145" s="4">
        <v>10</v>
      </c>
      <c r="B145" s="25" t="s">
        <v>295</v>
      </c>
      <c r="C145" s="40">
        <v>3231</v>
      </c>
      <c r="D145" s="26">
        <v>1</v>
      </c>
    </row>
    <row r="146" spans="1:4" s="8" customFormat="1" ht="28.5" customHeight="1" x14ac:dyDescent="0.2">
      <c r="A146" s="4">
        <v>11</v>
      </c>
      <c r="B146" s="25" t="s">
        <v>296</v>
      </c>
      <c r="C146" s="40">
        <v>3231</v>
      </c>
      <c r="D146" s="27">
        <v>2.25</v>
      </c>
    </row>
    <row r="147" spans="1:4" s="8" customFormat="1" ht="28.5" customHeight="1" x14ac:dyDescent="0.2">
      <c r="A147" s="4">
        <v>12</v>
      </c>
      <c r="B147" s="25" t="s">
        <v>288</v>
      </c>
      <c r="C147" s="40">
        <v>3231</v>
      </c>
      <c r="D147" s="26">
        <v>2</v>
      </c>
    </row>
    <row r="148" spans="1:4" s="8" customFormat="1" ht="15.75" customHeight="1" x14ac:dyDescent="0.2">
      <c r="A148" s="4">
        <v>13</v>
      </c>
      <c r="B148" s="25" t="s">
        <v>289</v>
      </c>
      <c r="C148" s="40">
        <v>3231</v>
      </c>
      <c r="D148" s="26">
        <v>0.5</v>
      </c>
    </row>
    <row r="149" spans="1:4" s="8" customFormat="1" ht="30" customHeight="1" x14ac:dyDescent="0.2">
      <c r="A149" s="4">
        <v>14</v>
      </c>
      <c r="B149" s="25" t="s">
        <v>297</v>
      </c>
      <c r="C149" s="40">
        <v>3231</v>
      </c>
      <c r="D149" s="26">
        <v>1</v>
      </c>
    </row>
    <row r="150" spans="1:4" s="8" customFormat="1" ht="27.75" customHeight="1" x14ac:dyDescent="0.2">
      <c r="A150" s="4">
        <v>15</v>
      </c>
      <c r="B150" s="25" t="s">
        <v>366</v>
      </c>
      <c r="C150" s="40">
        <v>3231</v>
      </c>
      <c r="D150" s="26">
        <v>1</v>
      </c>
    </row>
    <row r="151" spans="1:4" s="8" customFormat="1" ht="32.25" customHeight="1" x14ac:dyDescent="0.2">
      <c r="A151" s="4">
        <v>16</v>
      </c>
      <c r="B151" s="25" t="s">
        <v>367</v>
      </c>
      <c r="C151" s="40">
        <v>3231</v>
      </c>
      <c r="D151" s="26">
        <v>1</v>
      </c>
    </row>
    <row r="152" spans="1:4" s="8" customFormat="1" ht="30" customHeight="1" x14ac:dyDescent="0.2">
      <c r="A152" s="4">
        <v>17</v>
      </c>
      <c r="B152" s="25" t="s">
        <v>369</v>
      </c>
      <c r="C152" s="40">
        <v>3231</v>
      </c>
      <c r="D152" s="26">
        <v>1</v>
      </c>
    </row>
    <row r="153" spans="1:4" s="8" customFormat="1" ht="30.75" customHeight="1" x14ac:dyDescent="0.2">
      <c r="A153" s="4">
        <v>18</v>
      </c>
      <c r="B153" s="25" t="s">
        <v>368</v>
      </c>
      <c r="C153" s="40">
        <v>3231</v>
      </c>
      <c r="D153" s="26">
        <v>4</v>
      </c>
    </row>
    <row r="154" spans="1:4" s="8" customFormat="1" ht="18" customHeight="1" x14ac:dyDescent="0.2">
      <c r="A154" s="4">
        <v>19</v>
      </c>
      <c r="B154" s="25" t="s">
        <v>370</v>
      </c>
      <c r="C154" s="40">
        <v>3231</v>
      </c>
      <c r="D154" s="26">
        <v>1</v>
      </c>
    </row>
    <row r="155" spans="1:4" s="8" customFormat="1" ht="15.75" customHeight="1" x14ac:dyDescent="0.2">
      <c r="A155" s="137" t="s">
        <v>17</v>
      </c>
      <c r="B155" s="137"/>
      <c r="C155" s="33"/>
      <c r="D155" s="28">
        <f>SUM(D143:D154)</f>
        <v>16.75</v>
      </c>
    </row>
    <row r="156" spans="1:4" s="8" customFormat="1" ht="33" customHeight="1" x14ac:dyDescent="0.2">
      <c r="A156" s="4">
        <v>20</v>
      </c>
      <c r="B156" s="25" t="s">
        <v>300</v>
      </c>
      <c r="C156" s="40">
        <v>5132</v>
      </c>
      <c r="D156" s="26">
        <v>13</v>
      </c>
    </row>
    <row r="157" spans="1:4" s="8" customFormat="1" ht="29.25" customHeight="1" x14ac:dyDescent="0.2">
      <c r="A157" s="29">
        <v>21</v>
      </c>
      <c r="B157" s="25" t="s">
        <v>293</v>
      </c>
      <c r="C157" s="40">
        <v>5132</v>
      </c>
      <c r="D157" s="26">
        <v>2</v>
      </c>
    </row>
    <row r="158" spans="1:4" s="8" customFormat="1" ht="15.75" customHeight="1" x14ac:dyDescent="0.2">
      <c r="A158" s="137" t="s">
        <v>17</v>
      </c>
      <c r="B158" s="137"/>
      <c r="C158" s="33"/>
      <c r="D158" s="30">
        <f>SUM(D156:D157)</f>
        <v>15</v>
      </c>
    </row>
    <row r="159" spans="1:4" s="8" customFormat="1" ht="21" customHeight="1" x14ac:dyDescent="0.2">
      <c r="A159" s="4">
        <v>22</v>
      </c>
      <c r="B159" s="25" t="s">
        <v>379</v>
      </c>
      <c r="C159" s="40">
        <v>4131</v>
      </c>
      <c r="D159" s="26">
        <v>1</v>
      </c>
    </row>
    <row r="160" spans="1:4" s="8" customFormat="1" ht="14.25" customHeight="1" x14ac:dyDescent="0.2">
      <c r="A160" s="137" t="s">
        <v>17</v>
      </c>
      <c r="B160" s="137"/>
      <c r="C160" s="33"/>
      <c r="D160" s="30">
        <f>SUM(D159:D159)</f>
        <v>1</v>
      </c>
    </row>
    <row r="161" spans="1:4" s="8" customFormat="1" ht="15" customHeight="1" x14ac:dyDescent="0.2">
      <c r="A161" s="144" t="s">
        <v>19</v>
      </c>
      <c r="B161" s="145"/>
      <c r="C161" s="34"/>
      <c r="D161" s="30">
        <f>D142+D155+D158+D160</f>
        <v>43.5</v>
      </c>
    </row>
    <row r="162" spans="1:4" s="8" customFormat="1" ht="13.5" customHeight="1" x14ac:dyDescent="0.2">
      <c r="A162" s="169"/>
      <c r="B162" s="170"/>
      <c r="C162" s="170"/>
      <c r="D162" s="170"/>
    </row>
    <row r="163" spans="1:4" s="8" customFormat="1" ht="21" customHeight="1" x14ac:dyDescent="0.2">
      <c r="A163" s="4"/>
      <c r="B163" s="50" t="s">
        <v>52</v>
      </c>
      <c r="C163" s="135"/>
      <c r="D163" s="136"/>
    </row>
    <row r="164" spans="1:4" s="8" customFormat="1" ht="18" customHeight="1" x14ac:dyDescent="0.2">
      <c r="A164" s="4">
        <v>1</v>
      </c>
      <c r="B164" s="25" t="s">
        <v>141</v>
      </c>
      <c r="C164" s="40" t="s">
        <v>113</v>
      </c>
      <c r="D164" s="26">
        <v>1</v>
      </c>
    </row>
    <row r="165" spans="1:4" s="52" customFormat="1" ht="18.75" customHeight="1" x14ac:dyDescent="0.25">
      <c r="A165" s="4">
        <v>2</v>
      </c>
      <c r="B165" s="25" t="s">
        <v>20</v>
      </c>
      <c r="C165" s="40" t="s">
        <v>114</v>
      </c>
      <c r="D165" s="26">
        <v>1</v>
      </c>
    </row>
    <row r="166" spans="1:4" s="52" customFormat="1" ht="17.25" customHeight="1" x14ac:dyDescent="0.25">
      <c r="A166" s="4">
        <v>3</v>
      </c>
      <c r="B166" s="25" t="s">
        <v>20</v>
      </c>
      <c r="C166" s="40" t="s">
        <v>114</v>
      </c>
      <c r="D166" s="26">
        <v>2</v>
      </c>
    </row>
    <row r="167" spans="1:4" s="52" customFormat="1" ht="18.75" customHeight="1" x14ac:dyDescent="0.25">
      <c r="A167" s="4">
        <v>4</v>
      </c>
      <c r="B167" s="25" t="s">
        <v>24</v>
      </c>
      <c r="C167" s="40" t="s">
        <v>114</v>
      </c>
      <c r="D167" s="26">
        <v>2</v>
      </c>
    </row>
    <row r="168" spans="1:4" s="52" customFormat="1" ht="18.75" customHeight="1" x14ac:dyDescent="0.25">
      <c r="A168" s="4">
        <v>5</v>
      </c>
      <c r="B168" s="25" t="s">
        <v>170</v>
      </c>
      <c r="C168" s="40" t="s">
        <v>114</v>
      </c>
      <c r="D168" s="26">
        <v>1</v>
      </c>
    </row>
    <row r="169" spans="1:4" s="52" customFormat="1" ht="21" customHeight="1" x14ac:dyDescent="0.25">
      <c r="A169" s="4">
        <v>6</v>
      </c>
      <c r="B169" s="25" t="s">
        <v>179</v>
      </c>
      <c r="C169" s="40" t="s">
        <v>114</v>
      </c>
      <c r="D169" s="26">
        <v>1</v>
      </c>
    </row>
    <row r="170" spans="1:4" s="52" customFormat="1" ht="17.25" customHeight="1" x14ac:dyDescent="0.25">
      <c r="A170" s="137" t="s">
        <v>17</v>
      </c>
      <c r="B170" s="137"/>
      <c r="C170" s="33"/>
      <c r="D170" s="30">
        <f>SUM(D164:D169)</f>
        <v>8</v>
      </c>
    </row>
    <row r="171" spans="1:4" s="52" customFormat="1" ht="30" customHeight="1" x14ac:dyDescent="0.25">
      <c r="A171" s="4">
        <v>7</v>
      </c>
      <c r="B171" s="25" t="s">
        <v>278</v>
      </c>
      <c r="C171" s="40">
        <v>3231</v>
      </c>
      <c r="D171" s="26">
        <v>1</v>
      </c>
    </row>
    <row r="172" spans="1:4" s="52" customFormat="1" ht="28.5" customHeight="1" x14ac:dyDescent="0.25">
      <c r="A172" s="4">
        <v>8</v>
      </c>
      <c r="B172" s="25" t="s">
        <v>296</v>
      </c>
      <c r="C172" s="40">
        <v>3231</v>
      </c>
      <c r="D172" s="26">
        <v>1</v>
      </c>
    </row>
    <row r="173" spans="1:4" s="52" customFormat="1" ht="33" customHeight="1" x14ac:dyDescent="0.25">
      <c r="A173" s="4">
        <v>9</v>
      </c>
      <c r="B173" s="25" t="s">
        <v>299</v>
      </c>
      <c r="C173" s="40">
        <v>3231</v>
      </c>
      <c r="D173" s="26">
        <v>1</v>
      </c>
    </row>
    <row r="174" spans="1:4" s="52" customFormat="1" ht="32.25" customHeight="1" x14ac:dyDescent="0.25">
      <c r="A174" s="4">
        <v>10</v>
      </c>
      <c r="B174" s="25" t="s">
        <v>297</v>
      </c>
      <c r="C174" s="40">
        <v>3231</v>
      </c>
      <c r="D174" s="26">
        <v>1</v>
      </c>
    </row>
    <row r="175" spans="1:4" s="52" customFormat="1" ht="29.25" customHeight="1" x14ac:dyDescent="0.25">
      <c r="A175" s="4">
        <v>11</v>
      </c>
      <c r="B175" s="25" t="s">
        <v>295</v>
      </c>
      <c r="C175" s="40">
        <v>3231</v>
      </c>
      <c r="D175" s="26">
        <v>1</v>
      </c>
    </row>
    <row r="176" spans="1:4" s="52" customFormat="1" ht="31.5" customHeight="1" x14ac:dyDescent="0.25">
      <c r="A176" s="4">
        <v>12</v>
      </c>
      <c r="B176" s="25" t="s">
        <v>366</v>
      </c>
      <c r="C176" s="40">
        <v>3231</v>
      </c>
      <c r="D176" s="26">
        <v>2</v>
      </c>
    </row>
    <row r="177" spans="1:4" s="52" customFormat="1" ht="33.75" customHeight="1" x14ac:dyDescent="0.25">
      <c r="A177" s="4">
        <v>13</v>
      </c>
      <c r="B177" s="25" t="s">
        <v>367</v>
      </c>
      <c r="C177" s="40">
        <v>3231</v>
      </c>
      <c r="D177" s="26">
        <v>5</v>
      </c>
    </row>
    <row r="178" spans="1:4" s="52" customFormat="1" ht="31.5" customHeight="1" x14ac:dyDescent="0.25">
      <c r="A178" s="4">
        <v>14</v>
      </c>
      <c r="B178" s="25" t="s">
        <v>369</v>
      </c>
      <c r="C178" s="40">
        <v>3231</v>
      </c>
      <c r="D178" s="26">
        <v>1</v>
      </c>
    </row>
    <row r="179" spans="1:4" s="52" customFormat="1" ht="19.5" customHeight="1" x14ac:dyDescent="0.25">
      <c r="A179" s="137" t="s">
        <v>17</v>
      </c>
      <c r="B179" s="137"/>
      <c r="C179" s="33"/>
      <c r="D179" s="30">
        <f>SUM(D171:D178)</f>
        <v>13</v>
      </c>
    </row>
    <row r="180" spans="1:4" s="52" customFormat="1" ht="34.5" customHeight="1" x14ac:dyDescent="0.25">
      <c r="A180" s="4">
        <v>15</v>
      </c>
      <c r="B180" s="25" t="s">
        <v>300</v>
      </c>
      <c r="C180" s="40">
        <v>5132</v>
      </c>
      <c r="D180" s="26">
        <v>10</v>
      </c>
    </row>
    <row r="181" spans="1:4" s="8" customFormat="1" ht="30" customHeight="1" x14ac:dyDescent="0.2">
      <c r="A181" s="4">
        <v>16</v>
      </c>
      <c r="B181" s="25" t="s">
        <v>293</v>
      </c>
      <c r="C181" s="40">
        <v>5132</v>
      </c>
      <c r="D181" s="26">
        <v>1</v>
      </c>
    </row>
    <row r="182" spans="1:4" s="8" customFormat="1" ht="18" customHeight="1" x14ac:dyDescent="0.2">
      <c r="A182" s="137" t="s">
        <v>17</v>
      </c>
      <c r="B182" s="137"/>
      <c r="C182" s="33"/>
      <c r="D182" s="30">
        <f>SUM(D180:D181)</f>
        <v>11</v>
      </c>
    </row>
    <row r="183" spans="1:4" s="8" customFormat="1" ht="20.25" customHeight="1" x14ac:dyDescent="0.2">
      <c r="A183" s="4">
        <v>19</v>
      </c>
      <c r="B183" s="25" t="s">
        <v>379</v>
      </c>
      <c r="C183" s="40">
        <v>4131</v>
      </c>
      <c r="D183" s="26">
        <v>1</v>
      </c>
    </row>
    <row r="184" spans="1:4" s="8" customFormat="1" ht="15" customHeight="1" x14ac:dyDescent="0.2">
      <c r="A184" s="137" t="s">
        <v>17</v>
      </c>
      <c r="B184" s="137"/>
      <c r="C184" s="33"/>
      <c r="D184" s="30">
        <f>SUM(D183)</f>
        <v>1</v>
      </c>
    </row>
    <row r="185" spans="1:4" s="8" customFormat="1" ht="15" customHeight="1" x14ac:dyDescent="0.2">
      <c r="A185" s="147" t="s">
        <v>19</v>
      </c>
      <c r="B185" s="147"/>
      <c r="C185" s="34"/>
      <c r="D185" s="30">
        <f>D170+D179+D182+D184</f>
        <v>33</v>
      </c>
    </row>
    <row r="186" spans="1:4" s="8" customFormat="1" ht="15.75" customHeight="1" x14ac:dyDescent="0.2">
      <c r="A186" s="133"/>
      <c r="B186" s="134"/>
      <c r="C186" s="134"/>
      <c r="D186" s="134"/>
    </row>
    <row r="187" spans="1:4" s="8" customFormat="1" ht="18.75" customHeight="1" x14ac:dyDescent="0.2">
      <c r="A187" s="20"/>
      <c r="B187" s="50" t="s">
        <v>53</v>
      </c>
      <c r="C187" s="191"/>
      <c r="D187" s="192"/>
    </row>
    <row r="188" spans="1:4" s="8" customFormat="1" ht="18" customHeight="1" x14ac:dyDescent="0.2">
      <c r="A188" s="29">
        <v>1</v>
      </c>
      <c r="B188" s="25" t="s">
        <v>141</v>
      </c>
      <c r="C188" s="40" t="s">
        <v>113</v>
      </c>
      <c r="D188" s="26">
        <v>1</v>
      </c>
    </row>
    <row r="189" spans="1:4" s="8" customFormat="1" ht="18.75" customHeight="1" x14ac:dyDescent="0.2">
      <c r="A189" s="4">
        <v>2</v>
      </c>
      <c r="B189" s="25" t="s">
        <v>180</v>
      </c>
      <c r="C189" s="40" t="s">
        <v>114</v>
      </c>
      <c r="D189" s="26">
        <v>1</v>
      </c>
    </row>
    <row r="190" spans="1:4" s="8" customFormat="1" ht="18" customHeight="1" x14ac:dyDescent="0.2">
      <c r="A190" s="4">
        <v>3</v>
      </c>
      <c r="B190" s="25" t="s">
        <v>181</v>
      </c>
      <c r="C190" s="40" t="s">
        <v>114</v>
      </c>
      <c r="D190" s="26">
        <v>1</v>
      </c>
    </row>
    <row r="191" spans="1:4" s="8" customFormat="1" ht="18.75" customHeight="1" x14ac:dyDescent="0.2">
      <c r="A191" s="137" t="s">
        <v>17</v>
      </c>
      <c r="B191" s="137"/>
      <c r="C191" s="33"/>
      <c r="D191" s="30">
        <f>SUM(D188:D190)</f>
        <v>3</v>
      </c>
    </row>
    <row r="192" spans="1:4" s="8" customFormat="1" ht="30" customHeight="1" x14ac:dyDescent="0.2">
      <c r="A192" s="4">
        <v>4</v>
      </c>
      <c r="B192" s="25" t="s">
        <v>278</v>
      </c>
      <c r="C192" s="40">
        <v>3231</v>
      </c>
      <c r="D192" s="26">
        <v>1</v>
      </c>
    </row>
    <row r="193" spans="1:4" s="8" customFormat="1" ht="30" customHeight="1" x14ac:dyDescent="0.2">
      <c r="A193" s="4">
        <v>5</v>
      </c>
      <c r="B193" s="25" t="s">
        <v>296</v>
      </c>
      <c r="C193" s="40">
        <v>3231</v>
      </c>
      <c r="D193" s="26">
        <v>1</v>
      </c>
    </row>
    <row r="194" spans="1:4" s="8" customFormat="1" ht="31.5" customHeight="1" x14ac:dyDescent="0.2">
      <c r="A194" s="4">
        <v>6</v>
      </c>
      <c r="B194" s="25" t="s">
        <v>295</v>
      </c>
      <c r="C194" s="40">
        <v>3231</v>
      </c>
      <c r="D194" s="26">
        <v>1</v>
      </c>
    </row>
    <row r="195" spans="1:4" s="8" customFormat="1" ht="35.25" customHeight="1" x14ac:dyDescent="0.2">
      <c r="A195" s="4">
        <v>7</v>
      </c>
      <c r="B195" s="25" t="s">
        <v>301</v>
      </c>
      <c r="C195" s="40">
        <v>3231</v>
      </c>
      <c r="D195" s="26">
        <v>1</v>
      </c>
    </row>
    <row r="196" spans="1:4" s="8" customFormat="1" ht="18" customHeight="1" x14ac:dyDescent="0.2">
      <c r="A196" s="4">
        <v>8</v>
      </c>
      <c r="B196" s="25" t="s">
        <v>302</v>
      </c>
      <c r="C196" s="40">
        <v>3231</v>
      </c>
      <c r="D196" s="26">
        <v>1</v>
      </c>
    </row>
    <row r="197" spans="1:4" s="8" customFormat="1" ht="29.25" customHeight="1" x14ac:dyDescent="0.2">
      <c r="A197" s="4">
        <v>9</v>
      </c>
      <c r="B197" s="25" t="s">
        <v>291</v>
      </c>
      <c r="C197" s="40">
        <v>3231</v>
      </c>
      <c r="D197" s="26">
        <v>1</v>
      </c>
    </row>
    <row r="198" spans="1:4" s="8" customFormat="1" ht="31.5" customHeight="1" x14ac:dyDescent="0.2">
      <c r="A198" s="4">
        <v>10</v>
      </c>
      <c r="B198" s="25" t="s">
        <v>366</v>
      </c>
      <c r="C198" s="40">
        <v>3231</v>
      </c>
      <c r="D198" s="26">
        <v>3</v>
      </c>
    </row>
    <row r="199" spans="1:4" s="8" customFormat="1" ht="30" customHeight="1" x14ac:dyDescent="0.2">
      <c r="A199" s="4">
        <v>11</v>
      </c>
      <c r="B199" s="25" t="s">
        <v>367</v>
      </c>
      <c r="C199" s="40">
        <v>3231</v>
      </c>
      <c r="D199" s="26">
        <v>4</v>
      </c>
    </row>
    <row r="200" spans="1:4" s="8" customFormat="1" ht="30.75" customHeight="1" x14ac:dyDescent="0.2">
      <c r="A200" s="4">
        <v>12</v>
      </c>
      <c r="B200" s="25" t="s">
        <v>369</v>
      </c>
      <c r="C200" s="40">
        <v>3231</v>
      </c>
      <c r="D200" s="26">
        <v>1</v>
      </c>
    </row>
    <row r="201" spans="1:4" s="8" customFormat="1" ht="32.25" customHeight="1" x14ac:dyDescent="0.2">
      <c r="A201" s="4">
        <v>13</v>
      </c>
      <c r="B201" s="25" t="s">
        <v>368</v>
      </c>
      <c r="C201" s="40">
        <v>3231</v>
      </c>
      <c r="D201" s="26">
        <v>1</v>
      </c>
    </row>
    <row r="202" spans="1:4" s="8" customFormat="1" ht="18.75" customHeight="1" x14ac:dyDescent="0.2">
      <c r="A202" s="137" t="s">
        <v>17</v>
      </c>
      <c r="B202" s="137"/>
      <c r="C202" s="33"/>
      <c r="D202" s="30">
        <f>SUM(D192:D201)</f>
        <v>15</v>
      </c>
    </row>
    <row r="203" spans="1:4" s="8" customFormat="1" ht="30.75" customHeight="1" x14ac:dyDescent="0.2">
      <c r="A203" s="4">
        <v>14</v>
      </c>
      <c r="B203" s="25" t="s">
        <v>300</v>
      </c>
      <c r="C203" s="40">
        <v>5132</v>
      </c>
      <c r="D203" s="26">
        <v>11.5</v>
      </c>
    </row>
    <row r="204" spans="1:4" s="52" customFormat="1" ht="33" customHeight="1" x14ac:dyDescent="0.25">
      <c r="A204" s="4">
        <v>15</v>
      </c>
      <c r="B204" s="25" t="s">
        <v>293</v>
      </c>
      <c r="C204" s="40">
        <v>5132</v>
      </c>
      <c r="D204" s="26">
        <v>2</v>
      </c>
    </row>
    <row r="205" spans="1:4" s="52" customFormat="1" ht="18" customHeight="1" x14ac:dyDescent="0.25">
      <c r="A205" s="137" t="s">
        <v>17</v>
      </c>
      <c r="B205" s="137"/>
      <c r="C205" s="33"/>
      <c r="D205" s="30">
        <f>SUM(D203:D204)</f>
        <v>13.5</v>
      </c>
    </row>
    <row r="206" spans="1:4" s="52" customFormat="1" ht="18.75" customHeight="1" x14ac:dyDescent="0.25">
      <c r="A206" s="4">
        <v>16</v>
      </c>
      <c r="B206" s="25" t="s">
        <v>379</v>
      </c>
      <c r="C206" s="40">
        <v>4131</v>
      </c>
      <c r="D206" s="26">
        <v>1</v>
      </c>
    </row>
    <row r="207" spans="1:4" s="52" customFormat="1" ht="17.25" customHeight="1" x14ac:dyDescent="0.25">
      <c r="A207" s="137" t="s">
        <v>17</v>
      </c>
      <c r="B207" s="137"/>
      <c r="C207" s="33"/>
      <c r="D207" s="30">
        <f>SUM(D206)</f>
        <v>1</v>
      </c>
    </row>
    <row r="208" spans="1:4" s="52" customFormat="1" ht="15.75" customHeight="1" x14ac:dyDescent="0.25">
      <c r="A208" s="147" t="s">
        <v>19</v>
      </c>
      <c r="B208" s="147"/>
      <c r="C208" s="34"/>
      <c r="D208" s="30">
        <f>D191+D202+D205+D207</f>
        <v>32.5</v>
      </c>
    </row>
    <row r="209" spans="1:4" s="52" customFormat="1" ht="17.25" customHeight="1" x14ac:dyDescent="0.25">
      <c r="A209" s="133"/>
      <c r="B209" s="134"/>
      <c r="C209" s="134"/>
      <c r="D209" s="134"/>
    </row>
    <row r="210" spans="1:4" s="52" customFormat="1" ht="19.5" customHeight="1" x14ac:dyDescent="0.25">
      <c r="A210" s="4"/>
      <c r="B210" s="50" t="s">
        <v>2</v>
      </c>
      <c r="C210" s="135"/>
      <c r="D210" s="136"/>
    </row>
    <row r="211" spans="1:4" s="52" customFormat="1" ht="16.5" customHeight="1" x14ac:dyDescent="0.25">
      <c r="A211" s="4">
        <v>1</v>
      </c>
      <c r="B211" s="25" t="s">
        <v>141</v>
      </c>
      <c r="C211" s="40" t="s">
        <v>113</v>
      </c>
      <c r="D211" s="26">
        <v>1</v>
      </c>
    </row>
    <row r="212" spans="1:4" s="52" customFormat="1" ht="19.5" customHeight="1" x14ac:dyDescent="0.25">
      <c r="A212" s="4">
        <v>2</v>
      </c>
      <c r="B212" s="25" t="s">
        <v>62</v>
      </c>
      <c r="C212" s="40" t="s">
        <v>114</v>
      </c>
      <c r="D212" s="26">
        <v>2</v>
      </c>
    </row>
    <row r="213" spans="1:4" s="52" customFormat="1" ht="16.5" customHeight="1" x14ac:dyDescent="0.25">
      <c r="A213" s="4">
        <v>3</v>
      </c>
      <c r="B213" s="25" t="s">
        <v>144</v>
      </c>
      <c r="C213" s="40" t="s">
        <v>114</v>
      </c>
      <c r="D213" s="26">
        <v>1</v>
      </c>
    </row>
    <row r="214" spans="1:4" s="52" customFormat="1" ht="20.25" customHeight="1" x14ac:dyDescent="0.25">
      <c r="A214" s="4">
        <v>4</v>
      </c>
      <c r="B214" s="25" t="s">
        <v>129</v>
      </c>
      <c r="C214" s="40" t="s">
        <v>114</v>
      </c>
      <c r="D214" s="26">
        <v>0.5</v>
      </c>
    </row>
    <row r="215" spans="1:4" s="52" customFormat="1" ht="18" customHeight="1" x14ac:dyDescent="0.25">
      <c r="A215" s="4">
        <v>5</v>
      </c>
      <c r="B215" s="25" t="s">
        <v>111</v>
      </c>
      <c r="C215" s="40">
        <v>3229</v>
      </c>
      <c r="D215" s="26">
        <v>1</v>
      </c>
    </row>
    <row r="216" spans="1:4" s="52" customFormat="1" ht="16.5" customHeight="1" x14ac:dyDescent="0.25">
      <c r="A216" s="137" t="s">
        <v>17</v>
      </c>
      <c r="B216" s="137"/>
      <c r="C216" s="33"/>
      <c r="D216" s="30">
        <f>SUM(D211:D215)</f>
        <v>5.5</v>
      </c>
    </row>
    <row r="217" spans="1:4" s="52" customFormat="1" ht="30.75" customHeight="1" x14ac:dyDescent="0.25">
      <c r="A217" s="4">
        <v>6</v>
      </c>
      <c r="B217" s="25" t="s">
        <v>278</v>
      </c>
      <c r="C217" s="40">
        <v>3231</v>
      </c>
      <c r="D217" s="26">
        <v>1</v>
      </c>
    </row>
    <row r="218" spans="1:4" s="52" customFormat="1" ht="29.25" customHeight="1" x14ac:dyDescent="0.25">
      <c r="A218" s="4">
        <v>7</v>
      </c>
      <c r="B218" s="25" t="s">
        <v>296</v>
      </c>
      <c r="C218" s="40">
        <v>3231</v>
      </c>
      <c r="D218" s="26">
        <v>1</v>
      </c>
    </row>
    <row r="219" spans="1:4" s="52" customFormat="1" ht="29.25" customHeight="1" x14ac:dyDescent="0.25">
      <c r="A219" s="4">
        <v>8</v>
      </c>
      <c r="B219" s="25" t="s">
        <v>294</v>
      </c>
      <c r="C219" s="40">
        <v>3231</v>
      </c>
      <c r="D219" s="26">
        <v>1</v>
      </c>
    </row>
    <row r="220" spans="1:4" s="52" customFormat="1" ht="30" customHeight="1" x14ac:dyDescent="0.25">
      <c r="A220" s="4">
        <v>9</v>
      </c>
      <c r="B220" s="25" t="s">
        <v>295</v>
      </c>
      <c r="C220" s="40">
        <v>3231</v>
      </c>
      <c r="D220" s="26">
        <v>1</v>
      </c>
    </row>
    <row r="221" spans="1:4" s="52" customFormat="1" ht="30" customHeight="1" x14ac:dyDescent="0.25">
      <c r="A221" s="4">
        <v>10</v>
      </c>
      <c r="B221" s="25" t="s">
        <v>291</v>
      </c>
      <c r="C221" s="40">
        <v>3231</v>
      </c>
      <c r="D221" s="26">
        <v>1</v>
      </c>
    </row>
    <row r="222" spans="1:4" s="52" customFormat="1" ht="30" customHeight="1" x14ac:dyDescent="0.25">
      <c r="A222" s="4">
        <v>11</v>
      </c>
      <c r="B222" s="25" t="s">
        <v>367</v>
      </c>
      <c r="C222" s="40">
        <v>3231</v>
      </c>
      <c r="D222" s="26">
        <v>2</v>
      </c>
    </row>
    <row r="223" spans="1:4" s="52" customFormat="1" ht="27.75" customHeight="1" x14ac:dyDescent="0.25">
      <c r="A223" s="4">
        <v>12</v>
      </c>
      <c r="B223" s="25" t="s">
        <v>369</v>
      </c>
      <c r="C223" s="40">
        <v>3231</v>
      </c>
      <c r="D223" s="26">
        <v>1</v>
      </c>
    </row>
    <row r="224" spans="1:4" s="52" customFormat="1" ht="28.5" customHeight="1" x14ac:dyDescent="0.25">
      <c r="A224" s="4">
        <v>13</v>
      </c>
      <c r="B224" s="25" t="s">
        <v>368</v>
      </c>
      <c r="C224" s="40">
        <v>3231</v>
      </c>
      <c r="D224" s="26">
        <v>3</v>
      </c>
    </row>
    <row r="225" spans="1:4" s="52" customFormat="1" ht="19.5" customHeight="1" x14ac:dyDescent="0.25">
      <c r="A225" s="137" t="s">
        <v>17</v>
      </c>
      <c r="B225" s="137"/>
      <c r="C225" s="33"/>
      <c r="D225" s="30">
        <f>SUM(D217:D224)</f>
        <v>11</v>
      </c>
    </row>
    <row r="226" spans="1:4" s="52" customFormat="1" ht="29.25" customHeight="1" x14ac:dyDescent="0.25">
      <c r="A226" s="4">
        <v>14</v>
      </c>
      <c r="B226" s="25" t="s">
        <v>300</v>
      </c>
      <c r="C226" s="40">
        <v>5132</v>
      </c>
      <c r="D226" s="26">
        <v>8</v>
      </c>
    </row>
    <row r="227" spans="1:4" s="52" customFormat="1" ht="28.5" customHeight="1" x14ac:dyDescent="0.25">
      <c r="A227" s="4">
        <v>15</v>
      </c>
      <c r="B227" s="25" t="s">
        <v>293</v>
      </c>
      <c r="C227" s="40">
        <v>5132</v>
      </c>
      <c r="D227" s="26">
        <v>2</v>
      </c>
    </row>
    <row r="228" spans="1:4" s="52" customFormat="1" ht="15.75" customHeight="1" x14ac:dyDescent="0.25">
      <c r="A228" s="137" t="s">
        <v>17</v>
      </c>
      <c r="B228" s="137"/>
      <c r="C228" s="33"/>
      <c r="D228" s="30">
        <f>SUM(D226:D226,D227)</f>
        <v>10</v>
      </c>
    </row>
    <row r="229" spans="1:4" s="52" customFormat="1" ht="16.5" customHeight="1" x14ac:dyDescent="0.25">
      <c r="A229" s="4">
        <v>16</v>
      </c>
      <c r="B229" s="25" t="s">
        <v>379</v>
      </c>
      <c r="C229" s="40">
        <v>4131</v>
      </c>
      <c r="D229" s="26">
        <v>1</v>
      </c>
    </row>
    <row r="230" spans="1:4" s="52" customFormat="1" ht="16.5" customHeight="1" x14ac:dyDescent="0.25">
      <c r="A230" s="137" t="s">
        <v>17</v>
      </c>
      <c r="B230" s="137"/>
      <c r="C230" s="33"/>
      <c r="D230" s="30">
        <f>SUM(D229)</f>
        <v>1</v>
      </c>
    </row>
    <row r="231" spans="1:4" s="52" customFormat="1" ht="17.25" customHeight="1" x14ac:dyDescent="0.25">
      <c r="A231" s="147" t="s">
        <v>19</v>
      </c>
      <c r="B231" s="147"/>
      <c r="C231" s="34"/>
      <c r="D231" s="30">
        <f>D216+D225+D228+D230</f>
        <v>27.5</v>
      </c>
    </row>
    <row r="232" spans="1:4" s="52" customFormat="1" ht="18.75" customHeight="1" x14ac:dyDescent="0.25">
      <c r="A232" s="133"/>
      <c r="B232" s="134"/>
      <c r="C232" s="134"/>
      <c r="D232" s="134"/>
    </row>
    <row r="233" spans="1:4" s="52" customFormat="1" ht="17.25" customHeight="1" x14ac:dyDescent="0.25">
      <c r="A233" s="20"/>
      <c r="B233" s="50" t="s">
        <v>54</v>
      </c>
      <c r="C233" s="153"/>
      <c r="D233" s="154"/>
    </row>
    <row r="234" spans="1:4" s="52" customFormat="1" ht="24.75" customHeight="1" x14ac:dyDescent="0.25">
      <c r="A234" s="4">
        <v>1</v>
      </c>
      <c r="B234" s="25" t="s">
        <v>142</v>
      </c>
      <c r="C234" s="40" t="s">
        <v>113</v>
      </c>
      <c r="D234" s="26">
        <v>1</v>
      </c>
    </row>
    <row r="235" spans="1:4" s="52" customFormat="1" ht="20.25" customHeight="1" x14ac:dyDescent="0.25">
      <c r="A235" s="4">
        <v>2</v>
      </c>
      <c r="B235" s="25" t="s">
        <v>182</v>
      </c>
      <c r="C235" s="40" t="s">
        <v>119</v>
      </c>
      <c r="D235" s="26">
        <v>5</v>
      </c>
    </row>
    <row r="236" spans="1:4" s="52" customFormat="1" ht="18.75" customHeight="1" x14ac:dyDescent="0.25">
      <c r="A236" s="4">
        <v>3</v>
      </c>
      <c r="B236" s="25" t="s">
        <v>183</v>
      </c>
      <c r="C236" s="40" t="s">
        <v>119</v>
      </c>
      <c r="D236" s="26">
        <v>1</v>
      </c>
    </row>
    <row r="237" spans="1:4" s="52" customFormat="1" ht="20.25" customHeight="1" x14ac:dyDescent="0.25">
      <c r="A237" s="4">
        <v>4</v>
      </c>
      <c r="B237" s="25" t="s">
        <v>373</v>
      </c>
      <c r="C237" s="40" t="s">
        <v>119</v>
      </c>
      <c r="D237" s="26">
        <v>1</v>
      </c>
    </row>
    <row r="238" spans="1:4" s="52" customFormat="1" ht="19.5" customHeight="1" x14ac:dyDescent="0.25">
      <c r="A238" s="4">
        <v>5</v>
      </c>
      <c r="B238" s="25" t="s">
        <v>137</v>
      </c>
      <c r="C238" s="40">
        <v>3229</v>
      </c>
      <c r="D238" s="26">
        <v>3</v>
      </c>
    </row>
    <row r="239" spans="1:4" s="52" customFormat="1" ht="15.75" customHeight="1" x14ac:dyDescent="0.25">
      <c r="A239" s="137" t="s">
        <v>17</v>
      </c>
      <c r="B239" s="137"/>
      <c r="C239" s="33"/>
      <c r="D239" s="30">
        <f>SUM(D234:D238)</f>
        <v>11</v>
      </c>
    </row>
    <row r="240" spans="1:4" s="52" customFormat="1" ht="30" customHeight="1" x14ac:dyDescent="0.25">
      <c r="A240" s="4">
        <v>6</v>
      </c>
      <c r="B240" s="25" t="s">
        <v>278</v>
      </c>
      <c r="C240" s="40">
        <v>3231</v>
      </c>
      <c r="D240" s="26">
        <v>1</v>
      </c>
    </row>
    <row r="241" spans="1:4" s="52" customFormat="1" ht="30" customHeight="1" x14ac:dyDescent="0.25">
      <c r="A241" s="4">
        <v>7</v>
      </c>
      <c r="B241" s="25" t="s">
        <v>296</v>
      </c>
      <c r="C241" s="40">
        <v>3231</v>
      </c>
      <c r="D241" s="26">
        <v>1</v>
      </c>
    </row>
    <row r="242" spans="1:4" s="52" customFormat="1" ht="36" customHeight="1" x14ac:dyDescent="0.25">
      <c r="A242" s="4">
        <v>8</v>
      </c>
      <c r="B242" s="25" t="s">
        <v>303</v>
      </c>
      <c r="C242" s="40">
        <v>3231</v>
      </c>
      <c r="D242" s="26">
        <v>1</v>
      </c>
    </row>
    <row r="243" spans="1:4" s="52" customFormat="1" ht="34.5" customHeight="1" x14ac:dyDescent="0.25">
      <c r="A243" s="4">
        <v>9</v>
      </c>
      <c r="B243" s="25" t="s">
        <v>294</v>
      </c>
      <c r="C243" s="40">
        <v>3231</v>
      </c>
      <c r="D243" s="26">
        <v>2</v>
      </c>
    </row>
    <row r="244" spans="1:4" s="52" customFormat="1" ht="31.5" customHeight="1" x14ac:dyDescent="0.25">
      <c r="A244" s="4">
        <v>10</v>
      </c>
      <c r="B244" s="25" t="s">
        <v>291</v>
      </c>
      <c r="C244" s="40">
        <v>3231</v>
      </c>
      <c r="D244" s="26">
        <v>1</v>
      </c>
    </row>
    <row r="245" spans="1:4" s="52" customFormat="1" ht="30" customHeight="1" x14ac:dyDescent="0.25">
      <c r="A245" s="4">
        <v>11</v>
      </c>
      <c r="B245" s="25" t="s">
        <v>366</v>
      </c>
      <c r="C245" s="40">
        <v>3231</v>
      </c>
      <c r="D245" s="26">
        <v>2</v>
      </c>
    </row>
    <row r="246" spans="1:4" s="52" customFormat="1" ht="33.75" customHeight="1" x14ac:dyDescent="0.25">
      <c r="A246" s="4">
        <v>12</v>
      </c>
      <c r="B246" s="25" t="s">
        <v>367</v>
      </c>
      <c r="C246" s="40">
        <v>3231</v>
      </c>
      <c r="D246" s="26">
        <v>2</v>
      </c>
    </row>
    <row r="247" spans="1:4" s="52" customFormat="1" ht="29.25" customHeight="1" x14ac:dyDescent="0.25">
      <c r="A247" s="4">
        <v>13</v>
      </c>
      <c r="B247" s="25" t="s">
        <v>368</v>
      </c>
      <c r="C247" s="40">
        <v>3231</v>
      </c>
      <c r="D247" s="26">
        <v>4</v>
      </c>
    </row>
    <row r="248" spans="1:4" s="52" customFormat="1" ht="15" customHeight="1" x14ac:dyDescent="0.25">
      <c r="A248" s="137" t="s">
        <v>17</v>
      </c>
      <c r="B248" s="137"/>
      <c r="C248" s="33"/>
      <c r="D248" s="30">
        <f>SUM(D240:D247)</f>
        <v>14</v>
      </c>
    </row>
    <row r="249" spans="1:4" s="52" customFormat="1" ht="30" customHeight="1" x14ac:dyDescent="0.25">
      <c r="A249" s="4">
        <v>14</v>
      </c>
      <c r="B249" s="25" t="s">
        <v>300</v>
      </c>
      <c r="C249" s="40">
        <v>5132</v>
      </c>
      <c r="D249" s="26">
        <v>9</v>
      </c>
    </row>
    <row r="250" spans="1:4" s="52" customFormat="1" ht="33.75" customHeight="1" x14ac:dyDescent="0.25">
      <c r="A250" s="4">
        <v>15</v>
      </c>
      <c r="B250" s="25" t="s">
        <v>293</v>
      </c>
      <c r="C250" s="40">
        <v>5132</v>
      </c>
      <c r="D250" s="26">
        <v>2</v>
      </c>
    </row>
    <row r="251" spans="1:4" s="52" customFormat="1" ht="15.75" customHeight="1" x14ac:dyDescent="0.25">
      <c r="A251" s="137" t="s">
        <v>17</v>
      </c>
      <c r="B251" s="137"/>
      <c r="C251" s="33"/>
      <c r="D251" s="30">
        <f>SUM(D249:D250)</f>
        <v>11</v>
      </c>
    </row>
    <row r="252" spans="1:4" s="52" customFormat="1" ht="18.75" customHeight="1" x14ac:dyDescent="0.25">
      <c r="A252" s="4">
        <v>16</v>
      </c>
      <c r="B252" s="25" t="s">
        <v>379</v>
      </c>
      <c r="C252" s="40">
        <v>4131</v>
      </c>
      <c r="D252" s="26">
        <v>1</v>
      </c>
    </row>
    <row r="253" spans="1:4" s="52" customFormat="1" ht="15" customHeight="1" x14ac:dyDescent="0.25">
      <c r="A253" s="137" t="s">
        <v>17</v>
      </c>
      <c r="B253" s="137"/>
      <c r="C253" s="33"/>
      <c r="D253" s="53">
        <f>SUM(D252:D252)</f>
        <v>1</v>
      </c>
    </row>
    <row r="254" spans="1:4" s="52" customFormat="1" ht="15.75" customHeight="1" x14ac:dyDescent="0.25">
      <c r="A254" s="147" t="s">
        <v>19</v>
      </c>
      <c r="B254" s="147"/>
      <c r="C254" s="34"/>
      <c r="D254" s="30">
        <f>D239+D248+D251+D253</f>
        <v>37</v>
      </c>
    </row>
    <row r="255" spans="1:4" s="52" customFormat="1" ht="17.25" customHeight="1" x14ac:dyDescent="0.25">
      <c r="A255" s="133"/>
      <c r="B255" s="134"/>
      <c r="C255" s="134"/>
      <c r="D255" s="134"/>
    </row>
    <row r="256" spans="1:4" s="52" customFormat="1" ht="18" customHeight="1" x14ac:dyDescent="0.25">
      <c r="A256" s="20"/>
      <c r="B256" s="50" t="s">
        <v>395</v>
      </c>
      <c r="C256" s="153"/>
      <c r="D256" s="154"/>
    </row>
    <row r="257" spans="1:4" s="52" customFormat="1" ht="21" customHeight="1" x14ac:dyDescent="0.25">
      <c r="A257" s="4">
        <v>1</v>
      </c>
      <c r="B257" s="25" t="s">
        <v>141</v>
      </c>
      <c r="C257" s="40" t="s">
        <v>113</v>
      </c>
      <c r="D257" s="26">
        <v>1</v>
      </c>
    </row>
    <row r="258" spans="1:4" s="52" customFormat="1" ht="18.75" customHeight="1" x14ac:dyDescent="0.25">
      <c r="A258" s="4">
        <v>2</v>
      </c>
      <c r="B258" s="25" t="s">
        <v>184</v>
      </c>
      <c r="C258" s="40" t="s">
        <v>114</v>
      </c>
      <c r="D258" s="26">
        <v>1</v>
      </c>
    </row>
    <row r="259" spans="1:4" s="52" customFormat="1" ht="18.75" customHeight="1" x14ac:dyDescent="0.25">
      <c r="A259" s="4">
        <v>3</v>
      </c>
      <c r="B259" s="25" t="s">
        <v>184</v>
      </c>
      <c r="C259" s="40" t="s">
        <v>114</v>
      </c>
      <c r="D259" s="26">
        <v>3</v>
      </c>
    </row>
    <row r="260" spans="1:4" s="52" customFormat="1" ht="20.25" customHeight="1" x14ac:dyDescent="0.25">
      <c r="A260" s="4">
        <v>4</v>
      </c>
      <c r="B260" s="25" t="s">
        <v>374</v>
      </c>
      <c r="C260" s="40" t="s">
        <v>114</v>
      </c>
      <c r="D260" s="27">
        <v>1.25</v>
      </c>
    </row>
    <row r="261" spans="1:4" s="52" customFormat="1" ht="17.25" customHeight="1" x14ac:dyDescent="0.25">
      <c r="A261" s="4">
        <v>5</v>
      </c>
      <c r="B261" s="25" t="s">
        <v>147</v>
      </c>
      <c r="C261" s="40" t="s">
        <v>114</v>
      </c>
      <c r="D261" s="26">
        <v>2.5</v>
      </c>
    </row>
    <row r="262" spans="1:4" s="52" customFormat="1" ht="21" customHeight="1" x14ac:dyDescent="0.25">
      <c r="A262" s="4">
        <v>6</v>
      </c>
      <c r="B262" s="25" t="s">
        <v>86</v>
      </c>
      <c r="C262" s="40" t="s">
        <v>114</v>
      </c>
      <c r="D262" s="26">
        <v>1</v>
      </c>
    </row>
    <row r="263" spans="1:4" s="52" customFormat="1" ht="15.75" customHeight="1" x14ac:dyDescent="0.25">
      <c r="A263" s="4">
        <v>7</v>
      </c>
      <c r="B263" s="25" t="s">
        <v>160</v>
      </c>
      <c r="C263" s="40" t="s">
        <v>114</v>
      </c>
      <c r="D263" s="26">
        <v>0.5</v>
      </c>
    </row>
    <row r="264" spans="1:4" s="52" customFormat="1" ht="16.5" customHeight="1" x14ac:dyDescent="0.25">
      <c r="A264" s="4">
        <v>8</v>
      </c>
      <c r="B264" s="25" t="s">
        <v>304</v>
      </c>
      <c r="C264" s="40" t="s">
        <v>114</v>
      </c>
      <c r="D264" s="27">
        <v>0.25</v>
      </c>
    </row>
    <row r="265" spans="1:4" s="52" customFormat="1" ht="18" customHeight="1" x14ac:dyDescent="0.25">
      <c r="A265" s="4">
        <v>9</v>
      </c>
      <c r="B265" s="25" t="s">
        <v>63</v>
      </c>
      <c r="C265" s="40">
        <v>3229</v>
      </c>
      <c r="D265" s="26">
        <v>5</v>
      </c>
    </row>
    <row r="266" spans="1:4" s="52" customFormat="1" ht="19.5" customHeight="1" x14ac:dyDescent="0.25">
      <c r="A266" s="137" t="s">
        <v>17</v>
      </c>
      <c r="B266" s="137"/>
      <c r="C266" s="33"/>
      <c r="D266" s="30">
        <f>SUM(D257:D265)</f>
        <v>15.5</v>
      </c>
    </row>
    <row r="267" spans="1:4" s="52" customFormat="1" ht="33" customHeight="1" x14ac:dyDescent="0.25">
      <c r="A267" s="4">
        <v>10</v>
      </c>
      <c r="B267" s="25" t="s">
        <v>305</v>
      </c>
      <c r="C267" s="40">
        <v>3231</v>
      </c>
      <c r="D267" s="26">
        <v>1</v>
      </c>
    </row>
    <row r="268" spans="1:4" s="52" customFormat="1" ht="28.5" customHeight="1" x14ac:dyDescent="0.25">
      <c r="A268" s="4">
        <v>11</v>
      </c>
      <c r="B268" s="25" t="s">
        <v>299</v>
      </c>
      <c r="C268" s="40">
        <v>3231</v>
      </c>
      <c r="D268" s="26">
        <v>3</v>
      </c>
    </row>
    <row r="269" spans="1:4" s="52" customFormat="1" ht="34.5" customHeight="1" x14ac:dyDescent="0.25">
      <c r="A269" s="4">
        <v>12</v>
      </c>
      <c r="B269" s="25" t="s">
        <v>375</v>
      </c>
      <c r="C269" s="40">
        <v>3231</v>
      </c>
      <c r="D269" s="26">
        <v>2</v>
      </c>
    </row>
    <row r="270" spans="1:4" s="52" customFormat="1" ht="30.75" customHeight="1" x14ac:dyDescent="0.25">
      <c r="A270" s="4">
        <v>13</v>
      </c>
      <c r="B270" s="25" t="s">
        <v>296</v>
      </c>
      <c r="C270" s="40">
        <v>3231</v>
      </c>
      <c r="D270" s="26">
        <v>1</v>
      </c>
    </row>
    <row r="271" spans="1:4" s="8" customFormat="1" ht="30.75" customHeight="1" x14ac:dyDescent="0.2">
      <c r="A271" s="4">
        <v>14</v>
      </c>
      <c r="B271" s="25" t="s">
        <v>301</v>
      </c>
      <c r="C271" s="40">
        <v>3231</v>
      </c>
      <c r="D271" s="26">
        <v>1</v>
      </c>
    </row>
    <row r="272" spans="1:4" s="52" customFormat="1" ht="29.25" customHeight="1" x14ac:dyDescent="0.25">
      <c r="A272" s="4">
        <v>15</v>
      </c>
      <c r="B272" s="25" t="s">
        <v>291</v>
      </c>
      <c r="C272" s="40">
        <v>3231</v>
      </c>
      <c r="D272" s="26">
        <v>1</v>
      </c>
    </row>
    <row r="273" spans="1:4" s="52" customFormat="1" ht="30.75" customHeight="1" x14ac:dyDescent="0.25">
      <c r="A273" s="4">
        <v>16</v>
      </c>
      <c r="B273" s="25" t="s">
        <v>366</v>
      </c>
      <c r="C273" s="40">
        <v>3231</v>
      </c>
      <c r="D273" s="26">
        <v>2</v>
      </c>
    </row>
    <row r="274" spans="1:4" s="52" customFormat="1" ht="30.75" customHeight="1" x14ac:dyDescent="0.25">
      <c r="A274" s="4">
        <v>17</v>
      </c>
      <c r="B274" s="25" t="s">
        <v>367</v>
      </c>
      <c r="C274" s="40">
        <v>3231</v>
      </c>
      <c r="D274" s="26">
        <v>2</v>
      </c>
    </row>
    <row r="275" spans="1:4" s="52" customFormat="1" ht="29.25" customHeight="1" x14ac:dyDescent="0.25">
      <c r="A275" s="4">
        <v>18</v>
      </c>
      <c r="B275" s="25" t="s">
        <v>369</v>
      </c>
      <c r="C275" s="40">
        <v>3231</v>
      </c>
      <c r="D275" s="26">
        <v>1</v>
      </c>
    </row>
    <row r="276" spans="1:4" s="52" customFormat="1" ht="27.75" customHeight="1" x14ac:dyDescent="0.25">
      <c r="A276" s="4">
        <v>19</v>
      </c>
      <c r="B276" s="25" t="s">
        <v>368</v>
      </c>
      <c r="C276" s="40">
        <v>3231</v>
      </c>
      <c r="D276" s="26">
        <v>3</v>
      </c>
    </row>
    <row r="277" spans="1:4" s="52" customFormat="1" ht="16.5" customHeight="1" x14ac:dyDescent="0.25">
      <c r="A277" s="4">
        <v>20</v>
      </c>
      <c r="B277" s="25" t="s">
        <v>371</v>
      </c>
      <c r="C277" s="40">
        <v>3231</v>
      </c>
      <c r="D277" s="26">
        <v>1</v>
      </c>
    </row>
    <row r="278" spans="1:4" s="52" customFormat="1" ht="17.25" customHeight="1" x14ac:dyDescent="0.25">
      <c r="A278" s="137" t="s">
        <v>17</v>
      </c>
      <c r="B278" s="137"/>
      <c r="C278" s="33"/>
      <c r="D278" s="30">
        <f>SUM(D267:D277)</f>
        <v>18</v>
      </c>
    </row>
    <row r="279" spans="1:4" s="52" customFormat="1" ht="31.5" customHeight="1" x14ac:dyDescent="0.25">
      <c r="A279" s="4">
        <v>21</v>
      </c>
      <c r="B279" s="25" t="s">
        <v>300</v>
      </c>
      <c r="C279" s="40">
        <v>5132</v>
      </c>
      <c r="D279" s="26">
        <v>14.5</v>
      </c>
    </row>
    <row r="280" spans="1:4" s="52" customFormat="1" ht="30.75" customHeight="1" x14ac:dyDescent="0.25">
      <c r="A280" s="4">
        <v>22</v>
      </c>
      <c r="B280" s="25" t="s">
        <v>293</v>
      </c>
      <c r="C280" s="40">
        <v>5132</v>
      </c>
      <c r="D280" s="26">
        <f>2</f>
        <v>2</v>
      </c>
    </row>
    <row r="281" spans="1:4" s="52" customFormat="1" ht="15.75" customHeight="1" x14ac:dyDescent="0.25">
      <c r="A281" s="137" t="s">
        <v>17</v>
      </c>
      <c r="B281" s="137"/>
      <c r="C281" s="33"/>
      <c r="D281" s="30">
        <f>SUM(D279:D280)</f>
        <v>16.5</v>
      </c>
    </row>
    <row r="282" spans="1:4" s="52" customFormat="1" ht="21.75" customHeight="1" x14ac:dyDescent="0.25">
      <c r="A282" s="4">
        <v>23</v>
      </c>
      <c r="B282" s="25" t="s">
        <v>379</v>
      </c>
      <c r="C282" s="40">
        <v>4131</v>
      </c>
      <c r="D282" s="26">
        <v>1</v>
      </c>
    </row>
    <row r="283" spans="1:4" s="52" customFormat="1" ht="17.25" customHeight="1" x14ac:dyDescent="0.25">
      <c r="A283" s="137" t="s">
        <v>17</v>
      </c>
      <c r="B283" s="137"/>
      <c r="C283" s="33"/>
      <c r="D283" s="30">
        <f>SUM(D282)</f>
        <v>1</v>
      </c>
    </row>
    <row r="284" spans="1:4" s="52" customFormat="1" ht="15.75" customHeight="1" x14ac:dyDescent="0.25">
      <c r="A284" s="147" t="s">
        <v>19</v>
      </c>
      <c r="B284" s="147"/>
      <c r="C284" s="34"/>
      <c r="D284" s="30">
        <f>SUM(D266+D278+D281+D283)</f>
        <v>51</v>
      </c>
    </row>
    <row r="285" spans="1:4" s="52" customFormat="1" ht="16.5" customHeight="1" x14ac:dyDescent="0.25">
      <c r="A285" s="133"/>
      <c r="B285" s="134"/>
      <c r="C285" s="134"/>
      <c r="D285" s="134"/>
    </row>
    <row r="286" spans="1:4" s="52" customFormat="1" ht="16.5" customHeight="1" x14ac:dyDescent="0.25">
      <c r="A286" s="4"/>
      <c r="B286" s="51" t="s">
        <v>396</v>
      </c>
      <c r="C286" s="135"/>
      <c r="D286" s="136"/>
    </row>
    <row r="287" spans="1:4" s="52" customFormat="1" ht="18.75" customHeight="1" x14ac:dyDescent="0.25">
      <c r="A287" s="4">
        <v>1</v>
      </c>
      <c r="B287" s="25" t="s">
        <v>141</v>
      </c>
      <c r="C287" s="40" t="s">
        <v>113</v>
      </c>
      <c r="D287" s="26">
        <v>1</v>
      </c>
    </row>
    <row r="288" spans="1:4" s="52" customFormat="1" ht="16.5" customHeight="1" x14ac:dyDescent="0.25">
      <c r="A288" s="4">
        <v>2</v>
      </c>
      <c r="B288" s="25" t="s">
        <v>8</v>
      </c>
      <c r="C288" s="40" t="s">
        <v>114</v>
      </c>
      <c r="D288" s="26">
        <v>1.5</v>
      </c>
    </row>
    <row r="289" spans="1:4" s="8" customFormat="1" ht="19.5" customHeight="1" x14ac:dyDescent="0.2">
      <c r="A289" s="4">
        <v>3</v>
      </c>
      <c r="B289" s="25" t="s">
        <v>198</v>
      </c>
      <c r="C289" s="40" t="s">
        <v>114</v>
      </c>
      <c r="D289" s="26">
        <v>1.5</v>
      </c>
    </row>
    <row r="290" spans="1:4" s="52" customFormat="1" ht="19.5" customHeight="1" x14ac:dyDescent="0.25">
      <c r="A290" s="4">
        <v>4</v>
      </c>
      <c r="B290" s="25" t="s">
        <v>75</v>
      </c>
      <c r="C290" s="40" t="s">
        <v>114</v>
      </c>
      <c r="D290" s="26">
        <v>0.5</v>
      </c>
    </row>
    <row r="291" spans="1:4" s="52" customFormat="1" ht="16.5" customHeight="1" x14ac:dyDescent="0.25">
      <c r="A291" s="4">
        <v>5</v>
      </c>
      <c r="B291" s="25" t="s">
        <v>207</v>
      </c>
      <c r="C291" s="40" t="s">
        <v>114</v>
      </c>
      <c r="D291" s="26">
        <v>2.5</v>
      </c>
    </row>
    <row r="292" spans="1:4" s="52" customFormat="1" ht="15.75" customHeight="1" x14ac:dyDescent="0.25">
      <c r="A292" s="4">
        <v>6</v>
      </c>
      <c r="B292" s="25" t="s">
        <v>306</v>
      </c>
      <c r="C292" s="40">
        <v>3229</v>
      </c>
      <c r="D292" s="26">
        <v>1</v>
      </c>
    </row>
    <row r="293" spans="1:4" s="52" customFormat="1" ht="17.25" customHeight="1" x14ac:dyDescent="0.25">
      <c r="A293" s="137" t="s">
        <v>17</v>
      </c>
      <c r="B293" s="137"/>
      <c r="C293" s="33"/>
      <c r="D293" s="30">
        <f>SUM(D287:D292)</f>
        <v>8</v>
      </c>
    </row>
    <row r="294" spans="1:4" s="52" customFormat="1" ht="30" customHeight="1" x14ac:dyDescent="0.25">
      <c r="A294" s="4">
        <v>7</v>
      </c>
      <c r="B294" s="25" t="s">
        <v>278</v>
      </c>
      <c r="C294" s="40">
        <v>3231</v>
      </c>
      <c r="D294" s="26">
        <v>1</v>
      </c>
    </row>
    <row r="295" spans="1:4" s="52" customFormat="1" ht="28.5" customHeight="1" x14ac:dyDescent="0.25">
      <c r="A295" s="4">
        <v>8</v>
      </c>
      <c r="B295" s="25" t="s">
        <v>307</v>
      </c>
      <c r="C295" s="40">
        <v>3231</v>
      </c>
      <c r="D295" s="26">
        <v>1</v>
      </c>
    </row>
    <row r="296" spans="1:4" s="52" customFormat="1" ht="30.75" customHeight="1" x14ac:dyDescent="0.25">
      <c r="A296" s="4">
        <v>9</v>
      </c>
      <c r="B296" s="25" t="s">
        <v>299</v>
      </c>
      <c r="C296" s="40">
        <v>3231</v>
      </c>
      <c r="D296" s="26">
        <v>2</v>
      </c>
    </row>
    <row r="297" spans="1:4" s="52" customFormat="1" ht="31.5" customHeight="1" x14ac:dyDescent="0.25">
      <c r="A297" s="4">
        <v>10</v>
      </c>
      <c r="B297" s="25" t="s">
        <v>294</v>
      </c>
      <c r="C297" s="40">
        <v>3231</v>
      </c>
      <c r="D297" s="26">
        <v>1</v>
      </c>
    </row>
    <row r="298" spans="1:4" s="52" customFormat="1" ht="29.25" customHeight="1" x14ac:dyDescent="0.25">
      <c r="A298" s="4">
        <v>11</v>
      </c>
      <c r="B298" s="25" t="s">
        <v>366</v>
      </c>
      <c r="C298" s="40">
        <v>3231</v>
      </c>
      <c r="D298" s="26">
        <v>1</v>
      </c>
    </row>
    <row r="299" spans="1:4" s="52" customFormat="1" ht="30" customHeight="1" x14ac:dyDescent="0.25">
      <c r="A299" s="4">
        <v>12</v>
      </c>
      <c r="B299" s="25" t="s">
        <v>367</v>
      </c>
      <c r="C299" s="40">
        <v>3231</v>
      </c>
      <c r="D299" s="26">
        <v>5</v>
      </c>
    </row>
    <row r="300" spans="1:4" s="52" customFormat="1" ht="29.25" customHeight="1" x14ac:dyDescent="0.25">
      <c r="A300" s="4">
        <v>13</v>
      </c>
      <c r="B300" s="25" t="s">
        <v>368</v>
      </c>
      <c r="C300" s="40">
        <v>3231</v>
      </c>
      <c r="D300" s="26">
        <v>1</v>
      </c>
    </row>
    <row r="301" spans="1:4" s="52" customFormat="1" ht="18" customHeight="1" x14ac:dyDescent="0.25">
      <c r="A301" s="137" t="s">
        <v>17</v>
      </c>
      <c r="B301" s="137"/>
      <c r="C301" s="33"/>
      <c r="D301" s="30">
        <f>SUM(D294:D300)</f>
        <v>12</v>
      </c>
    </row>
    <row r="302" spans="1:4" s="52" customFormat="1" ht="30.75" customHeight="1" x14ac:dyDescent="0.25">
      <c r="A302" s="4">
        <v>14</v>
      </c>
      <c r="B302" s="25" t="s">
        <v>300</v>
      </c>
      <c r="C302" s="40">
        <v>5132</v>
      </c>
      <c r="D302" s="26">
        <v>10</v>
      </c>
    </row>
    <row r="303" spans="1:4" s="52" customFormat="1" ht="29.25" customHeight="1" x14ac:dyDescent="0.25">
      <c r="A303" s="4">
        <v>15</v>
      </c>
      <c r="B303" s="25" t="s">
        <v>293</v>
      </c>
      <c r="C303" s="40">
        <v>5132</v>
      </c>
      <c r="D303" s="26">
        <v>2</v>
      </c>
    </row>
    <row r="304" spans="1:4" s="52" customFormat="1" ht="18.75" customHeight="1" x14ac:dyDescent="0.25">
      <c r="A304" s="137" t="s">
        <v>17</v>
      </c>
      <c r="B304" s="137"/>
      <c r="C304" s="33"/>
      <c r="D304" s="30">
        <f>SUM(D302:D303)</f>
        <v>12</v>
      </c>
    </row>
    <row r="305" spans="1:4" s="52" customFormat="1" ht="20.25" customHeight="1" x14ac:dyDescent="0.25">
      <c r="A305" s="4">
        <v>16</v>
      </c>
      <c r="B305" s="25" t="s">
        <v>379</v>
      </c>
      <c r="C305" s="40">
        <v>4131</v>
      </c>
      <c r="D305" s="26">
        <v>1</v>
      </c>
    </row>
    <row r="306" spans="1:4" s="8" customFormat="1" ht="17.25" customHeight="1" x14ac:dyDescent="0.2">
      <c r="A306" s="148" t="s">
        <v>17</v>
      </c>
      <c r="B306" s="149"/>
      <c r="C306" s="35"/>
      <c r="D306" s="30">
        <f>SUM(D305)</f>
        <v>1</v>
      </c>
    </row>
    <row r="307" spans="1:4" s="52" customFormat="1" ht="16.5" customHeight="1" x14ac:dyDescent="0.25">
      <c r="A307" s="147" t="s">
        <v>19</v>
      </c>
      <c r="B307" s="147"/>
      <c r="C307" s="34"/>
      <c r="D307" s="30">
        <f>D293+D301+D304+D306</f>
        <v>33</v>
      </c>
    </row>
    <row r="308" spans="1:4" s="52" customFormat="1" ht="17.25" customHeight="1" x14ac:dyDescent="0.25">
      <c r="A308" s="133"/>
      <c r="B308" s="134"/>
      <c r="C308" s="134"/>
      <c r="D308" s="134"/>
    </row>
    <row r="309" spans="1:4" s="52" customFormat="1" ht="19.5" customHeight="1" x14ac:dyDescent="0.25">
      <c r="A309" s="20"/>
      <c r="B309" s="50" t="s">
        <v>199</v>
      </c>
      <c r="C309" s="153"/>
      <c r="D309" s="154"/>
    </row>
    <row r="310" spans="1:4" s="52" customFormat="1" ht="15.75" customHeight="1" x14ac:dyDescent="0.25">
      <c r="A310" s="4">
        <v>1</v>
      </c>
      <c r="B310" s="25" t="s">
        <v>141</v>
      </c>
      <c r="C310" s="40" t="s">
        <v>113</v>
      </c>
      <c r="D310" s="26">
        <v>1</v>
      </c>
    </row>
    <row r="311" spans="1:4" s="52" customFormat="1" ht="16.5" customHeight="1" x14ac:dyDescent="0.25">
      <c r="A311" s="4">
        <v>2</v>
      </c>
      <c r="B311" s="25" t="s">
        <v>72</v>
      </c>
      <c r="C311" s="40" t="s">
        <v>114</v>
      </c>
      <c r="D311" s="27">
        <v>0.25</v>
      </c>
    </row>
    <row r="312" spans="1:4" s="52" customFormat="1" ht="16.5" customHeight="1" x14ac:dyDescent="0.25">
      <c r="A312" s="4">
        <v>3</v>
      </c>
      <c r="B312" s="25" t="s">
        <v>72</v>
      </c>
      <c r="C312" s="40" t="s">
        <v>114</v>
      </c>
      <c r="D312" s="26">
        <v>3</v>
      </c>
    </row>
    <row r="313" spans="1:4" s="52" customFormat="1" ht="15.75" customHeight="1" x14ac:dyDescent="0.25">
      <c r="A313" s="137" t="s">
        <v>17</v>
      </c>
      <c r="B313" s="137"/>
      <c r="C313" s="33"/>
      <c r="D313" s="28">
        <f>SUM(D310:D312)</f>
        <v>4.25</v>
      </c>
    </row>
    <row r="314" spans="1:4" s="52" customFormat="1" ht="32.25" customHeight="1" x14ac:dyDescent="0.25">
      <c r="A314" s="4">
        <v>4</v>
      </c>
      <c r="B314" s="25" t="s">
        <v>278</v>
      </c>
      <c r="C314" s="40">
        <v>3231</v>
      </c>
      <c r="D314" s="26">
        <v>1</v>
      </c>
    </row>
    <row r="315" spans="1:4" s="52" customFormat="1" ht="35.25" customHeight="1" x14ac:dyDescent="0.25">
      <c r="A315" s="4">
        <v>5</v>
      </c>
      <c r="B315" s="25" t="s">
        <v>299</v>
      </c>
      <c r="C315" s="40">
        <v>3231</v>
      </c>
      <c r="D315" s="26">
        <v>2</v>
      </c>
    </row>
    <row r="316" spans="1:4" s="52" customFormat="1" ht="20.25" customHeight="1" x14ac:dyDescent="0.25">
      <c r="A316" s="4">
        <v>6</v>
      </c>
      <c r="B316" s="25" t="s">
        <v>308</v>
      </c>
      <c r="C316" s="40">
        <v>3231</v>
      </c>
      <c r="D316" s="26">
        <v>1</v>
      </c>
    </row>
    <row r="317" spans="1:4" s="52" customFormat="1" ht="31.5" customHeight="1" x14ac:dyDescent="0.25">
      <c r="A317" s="4">
        <v>7</v>
      </c>
      <c r="B317" s="25" t="s">
        <v>297</v>
      </c>
      <c r="C317" s="40">
        <v>3231</v>
      </c>
      <c r="D317" s="26">
        <v>2</v>
      </c>
    </row>
    <row r="318" spans="1:4" s="52" customFormat="1" ht="30" customHeight="1" x14ac:dyDescent="0.25">
      <c r="A318" s="4">
        <v>8</v>
      </c>
      <c r="B318" s="25" t="s">
        <v>367</v>
      </c>
      <c r="C318" s="40">
        <v>3231</v>
      </c>
      <c r="D318" s="26">
        <v>2</v>
      </c>
    </row>
    <row r="319" spans="1:4" s="52" customFormat="1" ht="31.5" customHeight="1" x14ac:dyDescent="0.25">
      <c r="A319" s="4">
        <v>9</v>
      </c>
      <c r="B319" s="25" t="s">
        <v>369</v>
      </c>
      <c r="C319" s="40">
        <v>3231</v>
      </c>
      <c r="D319" s="26">
        <v>1</v>
      </c>
    </row>
    <row r="320" spans="1:4" s="52" customFormat="1" ht="30" customHeight="1" x14ac:dyDescent="0.25">
      <c r="A320" s="4">
        <v>10</v>
      </c>
      <c r="B320" s="25" t="s">
        <v>368</v>
      </c>
      <c r="C320" s="40">
        <v>3231</v>
      </c>
      <c r="D320" s="26">
        <v>3</v>
      </c>
    </row>
    <row r="321" spans="1:4" s="52" customFormat="1" ht="18" customHeight="1" x14ac:dyDescent="0.25">
      <c r="A321" s="4">
        <v>11</v>
      </c>
      <c r="B321" s="25" t="s">
        <v>371</v>
      </c>
      <c r="C321" s="40">
        <v>3231</v>
      </c>
      <c r="D321" s="26">
        <v>1</v>
      </c>
    </row>
    <row r="322" spans="1:4" s="52" customFormat="1" ht="18.75" customHeight="1" x14ac:dyDescent="0.25">
      <c r="A322" s="137" t="s">
        <v>17</v>
      </c>
      <c r="B322" s="137"/>
      <c r="C322" s="33"/>
      <c r="D322" s="30">
        <f>SUM(D314:D321)</f>
        <v>13</v>
      </c>
    </row>
    <row r="323" spans="1:4" s="52" customFormat="1" ht="27.75" customHeight="1" x14ac:dyDescent="0.25">
      <c r="A323" s="4">
        <v>12</v>
      </c>
      <c r="B323" s="25" t="s">
        <v>300</v>
      </c>
      <c r="C323" s="40">
        <v>5132</v>
      </c>
      <c r="D323" s="26">
        <v>9.5</v>
      </c>
    </row>
    <row r="324" spans="1:4" s="52" customFormat="1" ht="30" customHeight="1" x14ac:dyDescent="0.25">
      <c r="A324" s="4">
        <v>13</v>
      </c>
      <c r="B324" s="25" t="s">
        <v>293</v>
      </c>
      <c r="C324" s="40">
        <v>5132</v>
      </c>
      <c r="D324" s="26">
        <v>2</v>
      </c>
    </row>
    <row r="325" spans="1:4" s="52" customFormat="1" ht="17.25" customHeight="1" x14ac:dyDescent="0.25">
      <c r="A325" s="137" t="s">
        <v>17</v>
      </c>
      <c r="B325" s="137"/>
      <c r="C325" s="33"/>
      <c r="D325" s="30">
        <f>SUM(D323:D324)</f>
        <v>11.5</v>
      </c>
    </row>
    <row r="326" spans="1:4" s="52" customFormat="1" ht="17.25" customHeight="1" x14ac:dyDescent="0.25">
      <c r="A326" s="4">
        <v>14</v>
      </c>
      <c r="B326" s="25" t="s">
        <v>379</v>
      </c>
      <c r="C326" s="40">
        <v>4131</v>
      </c>
      <c r="D326" s="26">
        <v>1</v>
      </c>
    </row>
    <row r="327" spans="1:4" s="52" customFormat="1" ht="17.25" customHeight="1" x14ac:dyDescent="0.25">
      <c r="A327" s="137" t="s">
        <v>17</v>
      </c>
      <c r="B327" s="137"/>
      <c r="C327" s="33"/>
      <c r="D327" s="30">
        <f>SUM(D326)</f>
        <v>1</v>
      </c>
    </row>
    <row r="328" spans="1:4" s="8" customFormat="1" ht="15.75" customHeight="1" x14ac:dyDescent="0.2">
      <c r="A328" s="147" t="s">
        <v>19</v>
      </c>
      <c r="B328" s="147"/>
      <c r="C328" s="34"/>
      <c r="D328" s="28">
        <f>D313+D322+D325+D327</f>
        <v>29.75</v>
      </c>
    </row>
    <row r="329" spans="1:4" s="52" customFormat="1" ht="19.5" customHeight="1" x14ac:dyDescent="0.25">
      <c r="A329" s="133"/>
      <c r="B329" s="134"/>
      <c r="C329" s="134"/>
      <c r="D329" s="134"/>
    </row>
    <row r="330" spans="1:4" s="52" customFormat="1" ht="18.75" customHeight="1" x14ac:dyDescent="0.25">
      <c r="A330" s="4"/>
      <c r="B330" s="51" t="s">
        <v>27</v>
      </c>
      <c r="C330" s="135"/>
      <c r="D330" s="136"/>
    </row>
    <row r="331" spans="1:4" s="88" customFormat="1" ht="17.25" customHeight="1" x14ac:dyDescent="0.25">
      <c r="A331" s="4">
        <v>1</v>
      </c>
      <c r="B331" s="25" t="s">
        <v>141</v>
      </c>
      <c r="C331" s="40" t="s">
        <v>113</v>
      </c>
      <c r="D331" s="26">
        <v>1</v>
      </c>
    </row>
    <row r="332" spans="1:4" s="52" customFormat="1" ht="18" customHeight="1" x14ac:dyDescent="0.25">
      <c r="A332" s="4">
        <v>2</v>
      </c>
      <c r="B332" s="25" t="s">
        <v>184</v>
      </c>
      <c r="C332" s="40" t="s">
        <v>114</v>
      </c>
      <c r="D332" s="4">
        <v>0.25</v>
      </c>
    </row>
    <row r="333" spans="1:4" s="52" customFormat="1" ht="16.5" customHeight="1" x14ac:dyDescent="0.25">
      <c r="A333" s="4">
        <v>3</v>
      </c>
      <c r="B333" s="25" t="s">
        <v>147</v>
      </c>
      <c r="C333" s="40" t="s">
        <v>114</v>
      </c>
      <c r="D333" s="26">
        <v>2</v>
      </c>
    </row>
    <row r="334" spans="1:4" s="52" customFormat="1" ht="18" customHeight="1" x14ac:dyDescent="0.25">
      <c r="A334" s="4">
        <v>4</v>
      </c>
      <c r="B334" s="25" t="s">
        <v>309</v>
      </c>
      <c r="C334" s="40" t="s">
        <v>114</v>
      </c>
      <c r="D334" s="26">
        <v>0.5</v>
      </c>
    </row>
    <row r="335" spans="1:4" s="52" customFormat="1" ht="15" customHeight="1" x14ac:dyDescent="0.25">
      <c r="A335" s="4">
        <v>5</v>
      </c>
      <c r="B335" s="25" t="s">
        <v>120</v>
      </c>
      <c r="C335" s="40" t="s">
        <v>114</v>
      </c>
      <c r="D335" s="26">
        <v>1.5</v>
      </c>
    </row>
    <row r="336" spans="1:4" s="52" customFormat="1" ht="16.5" customHeight="1" x14ac:dyDescent="0.25">
      <c r="A336" s="4">
        <v>6</v>
      </c>
      <c r="B336" s="25" t="s">
        <v>96</v>
      </c>
      <c r="C336" s="40">
        <v>3229</v>
      </c>
      <c r="D336" s="26">
        <v>2</v>
      </c>
    </row>
    <row r="337" spans="1:4" s="52" customFormat="1" ht="15.75" customHeight="1" x14ac:dyDescent="0.25">
      <c r="A337" s="4">
        <v>7</v>
      </c>
      <c r="B337" s="25" t="s">
        <v>63</v>
      </c>
      <c r="C337" s="40">
        <v>3229</v>
      </c>
      <c r="D337" s="26">
        <v>3</v>
      </c>
    </row>
    <row r="338" spans="1:4" s="52" customFormat="1" ht="17.25" customHeight="1" x14ac:dyDescent="0.25">
      <c r="A338" s="137" t="s">
        <v>17</v>
      </c>
      <c r="B338" s="137"/>
      <c r="C338" s="33"/>
      <c r="D338" s="28">
        <f>SUM(D331:D337)</f>
        <v>10.25</v>
      </c>
    </row>
    <row r="339" spans="1:4" s="52" customFormat="1" ht="30.75" customHeight="1" x14ac:dyDescent="0.25">
      <c r="A339" s="4">
        <v>8</v>
      </c>
      <c r="B339" s="25" t="s">
        <v>278</v>
      </c>
      <c r="C339" s="40">
        <v>3231</v>
      </c>
      <c r="D339" s="26">
        <v>1</v>
      </c>
    </row>
    <row r="340" spans="1:4" s="52" customFormat="1" ht="30" customHeight="1" x14ac:dyDescent="0.25">
      <c r="A340" s="4">
        <v>9</v>
      </c>
      <c r="B340" s="25" t="s">
        <v>364</v>
      </c>
      <c r="C340" s="40">
        <v>3231</v>
      </c>
      <c r="D340" s="26">
        <v>1</v>
      </c>
    </row>
    <row r="341" spans="1:4" s="52" customFormat="1" ht="29.25" customHeight="1" x14ac:dyDescent="0.25">
      <c r="A341" s="4">
        <v>10</v>
      </c>
      <c r="B341" s="25" t="s">
        <v>294</v>
      </c>
      <c r="C341" s="40">
        <v>3231</v>
      </c>
      <c r="D341" s="26">
        <v>1</v>
      </c>
    </row>
    <row r="342" spans="1:4" s="52" customFormat="1" ht="31.5" customHeight="1" x14ac:dyDescent="0.25">
      <c r="A342" s="4">
        <v>11</v>
      </c>
      <c r="B342" s="25" t="s">
        <v>310</v>
      </c>
      <c r="C342" s="40">
        <v>3231</v>
      </c>
      <c r="D342" s="26">
        <v>1</v>
      </c>
    </row>
    <row r="343" spans="1:4" s="8" customFormat="1" ht="27.75" customHeight="1" x14ac:dyDescent="0.2">
      <c r="A343" s="4">
        <v>12</v>
      </c>
      <c r="B343" s="25" t="s">
        <v>292</v>
      </c>
      <c r="C343" s="40">
        <v>3231</v>
      </c>
      <c r="D343" s="26">
        <v>4</v>
      </c>
    </row>
    <row r="344" spans="1:4" s="52" customFormat="1" ht="30.75" customHeight="1" x14ac:dyDescent="0.25">
      <c r="A344" s="4">
        <v>13</v>
      </c>
      <c r="B344" s="25" t="s">
        <v>298</v>
      </c>
      <c r="C344" s="40">
        <v>3231</v>
      </c>
      <c r="D344" s="26">
        <v>2</v>
      </c>
    </row>
    <row r="345" spans="1:4" s="8" customFormat="1" ht="15.75" customHeight="1" x14ac:dyDescent="0.2">
      <c r="A345" s="137" t="s">
        <v>17</v>
      </c>
      <c r="B345" s="137"/>
      <c r="C345" s="33"/>
      <c r="D345" s="30">
        <f>SUM(D339:D344)</f>
        <v>10</v>
      </c>
    </row>
    <row r="346" spans="1:4" s="52" customFormat="1" ht="33" customHeight="1" x14ac:dyDescent="0.25">
      <c r="A346" s="4">
        <v>14</v>
      </c>
      <c r="B346" s="25" t="s">
        <v>300</v>
      </c>
      <c r="C346" s="40">
        <v>5132</v>
      </c>
      <c r="D346" s="26">
        <v>8</v>
      </c>
    </row>
    <row r="347" spans="1:4" s="52" customFormat="1" ht="29.25" customHeight="1" x14ac:dyDescent="0.25">
      <c r="A347" s="4">
        <v>15</v>
      </c>
      <c r="B347" s="25" t="s">
        <v>293</v>
      </c>
      <c r="C347" s="40">
        <v>5132</v>
      </c>
      <c r="D347" s="26">
        <v>2</v>
      </c>
    </row>
    <row r="348" spans="1:4" s="52" customFormat="1" ht="18.75" customHeight="1" x14ac:dyDescent="0.25">
      <c r="A348" s="137" t="s">
        <v>17</v>
      </c>
      <c r="B348" s="137"/>
      <c r="C348" s="33"/>
      <c r="D348" s="30">
        <f>SUM(D346:D347)</f>
        <v>10</v>
      </c>
    </row>
    <row r="349" spans="1:4" s="52" customFormat="1" ht="20.25" customHeight="1" x14ac:dyDescent="0.25">
      <c r="A349" s="4">
        <v>16</v>
      </c>
      <c r="B349" s="25" t="s">
        <v>379</v>
      </c>
      <c r="C349" s="40">
        <v>4131</v>
      </c>
      <c r="D349" s="26">
        <v>1</v>
      </c>
    </row>
    <row r="350" spans="1:4" s="52" customFormat="1" ht="15" customHeight="1" x14ac:dyDescent="0.25">
      <c r="A350" s="137" t="s">
        <v>17</v>
      </c>
      <c r="B350" s="137"/>
      <c r="C350" s="33"/>
      <c r="D350" s="30">
        <f>SUM(D349:D349)</f>
        <v>1</v>
      </c>
    </row>
    <row r="351" spans="1:4" s="52" customFormat="1" ht="16.5" customHeight="1" x14ac:dyDescent="0.25">
      <c r="A351" s="147" t="s">
        <v>19</v>
      </c>
      <c r="B351" s="147"/>
      <c r="C351" s="34"/>
      <c r="D351" s="28">
        <f>D338+D345+D348+D350</f>
        <v>31.25</v>
      </c>
    </row>
    <row r="352" spans="1:4" s="52" customFormat="1" ht="15" customHeight="1" x14ac:dyDescent="0.25">
      <c r="A352" s="133"/>
      <c r="B352" s="134"/>
      <c r="C352" s="134"/>
      <c r="D352" s="134"/>
    </row>
    <row r="353" spans="1:4" s="52" customFormat="1" ht="32.25" customHeight="1" x14ac:dyDescent="0.25">
      <c r="A353" s="4"/>
      <c r="B353" s="56" t="s">
        <v>29</v>
      </c>
      <c r="C353" s="135"/>
      <c r="D353" s="136"/>
    </row>
    <row r="354" spans="1:4" s="52" customFormat="1" ht="18.75" customHeight="1" x14ac:dyDescent="0.25">
      <c r="A354" s="4">
        <v>1</v>
      </c>
      <c r="B354" s="25" t="s">
        <v>12</v>
      </c>
      <c r="C354" s="40" t="s">
        <v>114</v>
      </c>
      <c r="D354" s="26">
        <v>1</v>
      </c>
    </row>
    <row r="355" spans="1:4" s="52" customFormat="1" ht="14.25" customHeight="1" x14ac:dyDescent="0.25">
      <c r="A355" s="137" t="s">
        <v>17</v>
      </c>
      <c r="B355" s="137"/>
      <c r="C355" s="33"/>
      <c r="D355" s="30">
        <f>SUM(D354)</f>
        <v>1</v>
      </c>
    </row>
    <row r="356" spans="1:4" s="52" customFormat="1" ht="33" customHeight="1" x14ac:dyDescent="0.25">
      <c r="A356" s="4">
        <v>2</v>
      </c>
      <c r="B356" s="25" t="s">
        <v>282</v>
      </c>
      <c r="C356" s="40">
        <v>3231</v>
      </c>
      <c r="D356" s="26">
        <v>1</v>
      </c>
    </row>
    <row r="357" spans="1:4" s="52" customFormat="1" ht="15.75" customHeight="1" x14ac:dyDescent="0.25">
      <c r="A357" s="137" t="s">
        <v>17</v>
      </c>
      <c r="B357" s="137"/>
      <c r="C357" s="33"/>
      <c r="D357" s="30">
        <f>SUM(D356:D356)</f>
        <v>1</v>
      </c>
    </row>
    <row r="358" spans="1:4" s="52" customFormat="1" ht="15.75" customHeight="1" x14ac:dyDescent="0.25">
      <c r="A358" s="147" t="s">
        <v>19</v>
      </c>
      <c r="B358" s="147"/>
      <c r="C358" s="34"/>
      <c r="D358" s="30">
        <f>D355+D357</f>
        <v>2</v>
      </c>
    </row>
    <row r="359" spans="1:4" s="52" customFormat="1" ht="15.75" customHeight="1" x14ac:dyDescent="0.25">
      <c r="A359" s="147" t="s">
        <v>19</v>
      </c>
      <c r="B359" s="147"/>
      <c r="C359" s="34"/>
      <c r="D359" s="28">
        <f>D351+D358</f>
        <v>33.25</v>
      </c>
    </row>
    <row r="360" spans="1:4" s="52" customFormat="1" ht="16.5" customHeight="1" x14ac:dyDescent="0.25">
      <c r="A360" s="133"/>
      <c r="B360" s="134"/>
      <c r="C360" s="134"/>
      <c r="D360" s="134"/>
    </row>
    <row r="361" spans="1:4" s="52" customFormat="1" ht="17.25" customHeight="1" x14ac:dyDescent="0.25">
      <c r="A361" s="4"/>
      <c r="B361" s="50" t="s">
        <v>1</v>
      </c>
      <c r="C361" s="135"/>
      <c r="D361" s="136"/>
    </row>
    <row r="362" spans="1:4" s="52" customFormat="1" ht="20.25" customHeight="1" x14ac:dyDescent="0.25">
      <c r="A362" s="4">
        <v>1</v>
      </c>
      <c r="B362" s="25" t="s">
        <v>142</v>
      </c>
      <c r="C362" s="40" t="s">
        <v>113</v>
      </c>
      <c r="D362" s="26">
        <v>1</v>
      </c>
    </row>
    <row r="363" spans="1:4" s="52" customFormat="1" ht="16.5" customHeight="1" x14ac:dyDescent="0.25">
      <c r="A363" s="4">
        <v>2</v>
      </c>
      <c r="B363" s="25" t="s">
        <v>185</v>
      </c>
      <c r="C363" s="40" t="s">
        <v>114</v>
      </c>
      <c r="D363" s="26">
        <v>1.5</v>
      </c>
    </row>
    <row r="364" spans="1:4" s="52" customFormat="1" ht="19.5" customHeight="1" x14ac:dyDescent="0.25">
      <c r="A364" s="4">
        <v>3</v>
      </c>
      <c r="B364" s="25" t="s">
        <v>149</v>
      </c>
      <c r="C364" s="40" t="s">
        <v>114</v>
      </c>
      <c r="D364" s="26">
        <v>1</v>
      </c>
    </row>
    <row r="365" spans="1:4" s="52" customFormat="1" ht="17.25" customHeight="1" x14ac:dyDescent="0.25">
      <c r="A365" s="4">
        <v>4</v>
      </c>
      <c r="B365" s="25" t="s">
        <v>133</v>
      </c>
      <c r="C365" s="40" t="s">
        <v>114</v>
      </c>
      <c r="D365" s="27">
        <v>0.25</v>
      </c>
    </row>
    <row r="366" spans="1:4" s="52" customFormat="1" ht="18" customHeight="1" x14ac:dyDescent="0.25">
      <c r="A366" s="4">
        <v>5</v>
      </c>
      <c r="B366" s="25" t="s">
        <v>66</v>
      </c>
      <c r="C366" s="40">
        <v>3229</v>
      </c>
      <c r="D366" s="26">
        <v>1</v>
      </c>
    </row>
    <row r="367" spans="1:4" s="8" customFormat="1" ht="19.5" customHeight="1" x14ac:dyDescent="0.2">
      <c r="A367" s="137" t="s">
        <v>17</v>
      </c>
      <c r="B367" s="137"/>
      <c r="C367" s="33"/>
      <c r="D367" s="28">
        <f>SUM(D362:D366)</f>
        <v>4.75</v>
      </c>
    </row>
    <row r="368" spans="1:4" s="52" customFormat="1" ht="33.75" customHeight="1" x14ac:dyDescent="0.25">
      <c r="A368" s="4">
        <v>6</v>
      </c>
      <c r="B368" s="25" t="s">
        <v>278</v>
      </c>
      <c r="C368" s="40">
        <v>3231</v>
      </c>
      <c r="D368" s="26">
        <v>1</v>
      </c>
    </row>
    <row r="369" spans="1:4" s="52" customFormat="1" ht="29.25" customHeight="1" x14ac:dyDescent="0.25">
      <c r="A369" s="4">
        <v>7</v>
      </c>
      <c r="B369" s="25" t="s">
        <v>288</v>
      </c>
      <c r="C369" s="40">
        <v>3231</v>
      </c>
      <c r="D369" s="26">
        <v>1</v>
      </c>
    </row>
    <row r="370" spans="1:4" s="52" customFormat="1" ht="33" customHeight="1" x14ac:dyDescent="0.25">
      <c r="A370" s="4">
        <v>8</v>
      </c>
      <c r="B370" s="25" t="s">
        <v>294</v>
      </c>
      <c r="C370" s="40">
        <v>3231</v>
      </c>
      <c r="D370" s="26">
        <v>1</v>
      </c>
    </row>
    <row r="371" spans="1:4" s="52" customFormat="1" ht="29.25" customHeight="1" x14ac:dyDescent="0.25">
      <c r="A371" s="4">
        <v>9</v>
      </c>
      <c r="B371" s="25" t="s">
        <v>291</v>
      </c>
      <c r="C371" s="40">
        <v>3231</v>
      </c>
      <c r="D371" s="26">
        <v>1</v>
      </c>
    </row>
    <row r="372" spans="1:4" s="52" customFormat="1" ht="29.25" customHeight="1" x14ac:dyDescent="0.25">
      <c r="A372" s="4">
        <v>10</v>
      </c>
      <c r="B372" s="25" t="s">
        <v>366</v>
      </c>
      <c r="C372" s="40">
        <v>3231</v>
      </c>
      <c r="D372" s="27">
        <v>3.25</v>
      </c>
    </row>
    <row r="373" spans="1:4" s="52" customFormat="1" ht="29.25" customHeight="1" x14ac:dyDescent="0.25">
      <c r="A373" s="4">
        <v>11</v>
      </c>
      <c r="B373" s="25" t="s">
        <v>369</v>
      </c>
      <c r="C373" s="40">
        <v>3231</v>
      </c>
      <c r="D373" s="26">
        <v>1</v>
      </c>
    </row>
    <row r="374" spans="1:4" s="52" customFormat="1" ht="28.5" customHeight="1" x14ac:dyDescent="0.25">
      <c r="A374" s="4">
        <v>12</v>
      </c>
      <c r="B374" s="25" t="s">
        <v>368</v>
      </c>
      <c r="C374" s="40">
        <v>3231</v>
      </c>
      <c r="D374" s="26">
        <v>3</v>
      </c>
    </row>
    <row r="375" spans="1:4" s="52" customFormat="1" ht="18" customHeight="1" x14ac:dyDescent="0.25">
      <c r="A375" s="4">
        <v>13</v>
      </c>
      <c r="B375" s="25" t="s">
        <v>371</v>
      </c>
      <c r="C375" s="40">
        <v>3231</v>
      </c>
      <c r="D375" s="26">
        <v>2</v>
      </c>
    </row>
    <row r="376" spans="1:4" s="52" customFormat="1" ht="15.75" customHeight="1" x14ac:dyDescent="0.25">
      <c r="A376" s="137" t="s">
        <v>17</v>
      </c>
      <c r="B376" s="137"/>
      <c r="C376" s="33"/>
      <c r="D376" s="28">
        <f>SUM(D368:D375)</f>
        <v>13.25</v>
      </c>
    </row>
    <row r="377" spans="1:4" s="52" customFormat="1" ht="33" customHeight="1" x14ac:dyDescent="0.25">
      <c r="A377" s="4">
        <v>14</v>
      </c>
      <c r="B377" s="25" t="s">
        <v>300</v>
      </c>
      <c r="C377" s="40">
        <v>5132</v>
      </c>
      <c r="D377" s="26">
        <v>8.75</v>
      </c>
    </row>
    <row r="378" spans="1:4" s="52" customFormat="1" ht="32.25" customHeight="1" x14ac:dyDescent="0.25">
      <c r="A378" s="4">
        <v>15</v>
      </c>
      <c r="B378" s="25" t="s">
        <v>293</v>
      </c>
      <c r="C378" s="40">
        <v>5132</v>
      </c>
      <c r="D378" s="26">
        <v>2</v>
      </c>
    </row>
    <row r="379" spans="1:4" s="52" customFormat="1" ht="21" customHeight="1" x14ac:dyDescent="0.25">
      <c r="A379" s="137" t="s">
        <v>17</v>
      </c>
      <c r="B379" s="137"/>
      <c r="C379" s="33"/>
      <c r="D379" s="28">
        <f>SUM(D377:D378)</f>
        <v>10.75</v>
      </c>
    </row>
    <row r="380" spans="1:4" s="52" customFormat="1" ht="21" customHeight="1" x14ac:dyDescent="0.25">
      <c r="A380" s="4">
        <v>16</v>
      </c>
      <c r="B380" s="25" t="s">
        <v>379</v>
      </c>
      <c r="C380" s="40">
        <v>4131</v>
      </c>
      <c r="D380" s="26">
        <v>1</v>
      </c>
    </row>
    <row r="381" spans="1:4" s="52" customFormat="1" ht="18.75" customHeight="1" x14ac:dyDescent="0.25">
      <c r="A381" s="137" t="s">
        <v>17</v>
      </c>
      <c r="B381" s="137"/>
      <c r="C381" s="33"/>
      <c r="D381" s="30">
        <f>SUM(D380:D380)</f>
        <v>1</v>
      </c>
    </row>
    <row r="382" spans="1:4" s="52" customFormat="1" ht="19.5" customHeight="1" x14ac:dyDescent="0.25">
      <c r="A382" s="147" t="s">
        <v>19</v>
      </c>
      <c r="B382" s="147"/>
      <c r="C382" s="34"/>
      <c r="D382" s="28">
        <f>D367+D376+D379+D381</f>
        <v>29.75</v>
      </c>
    </row>
    <row r="383" spans="1:4" s="52" customFormat="1" ht="20.25" customHeight="1" x14ac:dyDescent="0.25">
      <c r="A383" s="133"/>
      <c r="B383" s="134"/>
      <c r="C383" s="134"/>
      <c r="D383" s="134"/>
    </row>
    <row r="384" spans="1:4" s="52" customFormat="1" ht="21.75" customHeight="1" x14ac:dyDescent="0.25">
      <c r="A384" s="4"/>
      <c r="B384" s="51" t="s">
        <v>3</v>
      </c>
      <c r="C384" s="135"/>
      <c r="D384" s="136"/>
    </row>
    <row r="385" spans="1:4" s="52" customFormat="1" ht="18" customHeight="1" x14ac:dyDescent="0.25">
      <c r="A385" s="4">
        <v>1</v>
      </c>
      <c r="B385" s="25" t="s">
        <v>74</v>
      </c>
      <c r="C385" s="40" t="s">
        <v>114</v>
      </c>
      <c r="D385" s="26">
        <v>1</v>
      </c>
    </row>
    <row r="386" spans="1:4" s="52" customFormat="1" ht="20.25" customHeight="1" x14ac:dyDescent="0.25">
      <c r="A386" s="4">
        <v>2</v>
      </c>
      <c r="B386" s="25" t="s">
        <v>146</v>
      </c>
      <c r="C386" s="40" t="s">
        <v>114</v>
      </c>
      <c r="D386" s="27">
        <v>0.25</v>
      </c>
    </row>
    <row r="387" spans="1:4" s="52" customFormat="1" ht="21.75" customHeight="1" x14ac:dyDescent="0.25">
      <c r="A387" s="4">
        <v>3</v>
      </c>
      <c r="B387" s="25" t="s">
        <v>185</v>
      </c>
      <c r="C387" s="40" t="s">
        <v>114</v>
      </c>
      <c r="D387" s="27">
        <v>1.25</v>
      </c>
    </row>
    <row r="388" spans="1:4" s="52" customFormat="1" ht="18.75" customHeight="1" x14ac:dyDescent="0.25">
      <c r="A388" s="4">
        <v>4</v>
      </c>
      <c r="B388" s="25" t="s">
        <v>186</v>
      </c>
      <c r="C388" s="40" t="s">
        <v>114</v>
      </c>
      <c r="D388" s="26">
        <v>2</v>
      </c>
    </row>
    <row r="389" spans="1:4" s="52" customFormat="1" ht="18" customHeight="1" x14ac:dyDescent="0.25">
      <c r="A389" s="148" t="s">
        <v>17</v>
      </c>
      <c r="B389" s="149"/>
      <c r="C389" s="35"/>
      <c r="D389" s="30">
        <f>SUM(D385:D388)</f>
        <v>4.5</v>
      </c>
    </row>
    <row r="390" spans="1:4" s="52" customFormat="1" ht="31.5" customHeight="1" x14ac:dyDescent="0.25">
      <c r="A390" s="4">
        <v>5</v>
      </c>
      <c r="B390" s="25" t="s">
        <v>282</v>
      </c>
      <c r="C390" s="40">
        <v>3231</v>
      </c>
      <c r="D390" s="27">
        <v>2.25</v>
      </c>
    </row>
    <row r="391" spans="1:4" s="52" customFormat="1" ht="28.5" customHeight="1" x14ac:dyDescent="0.25">
      <c r="A391" s="4">
        <v>6</v>
      </c>
      <c r="B391" s="25" t="s">
        <v>288</v>
      </c>
      <c r="C391" s="40">
        <v>3231</v>
      </c>
      <c r="D391" s="27">
        <v>2.25</v>
      </c>
    </row>
    <row r="392" spans="1:4" s="52" customFormat="1" ht="18.75" customHeight="1" x14ac:dyDescent="0.25">
      <c r="A392" s="137" t="s">
        <v>17</v>
      </c>
      <c r="B392" s="137"/>
      <c r="C392" s="33"/>
      <c r="D392" s="30">
        <f>SUM(D390:D391)</f>
        <v>4.5</v>
      </c>
    </row>
    <row r="393" spans="1:4" s="52" customFormat="1" ht="33" customHeight="1" x14ac:dyDescent="0.25">
      <c r="A393" s="31">
        <v>7</v>
      </c>
      <c r="B393" s="25" t="s">
        <v>300</v>
      </c>
      <c r="C393" s="40">
        <v>5132</v>
      </c>
      <c r="D393" s="26">
        <v>1</v>
      </c>
    </row>
    <row r="394" spans="1:4" s="52" customFormat="1" ht="17.25" customHeight="1" x14ac:dyDescent="0.25">
      <c r="A394" s="137" t="s">
        <v>17</v>
      </c>
      <c r="B394" s="137"/>
      <c r="C394" s="33"/>
      <c r="D394" s="30">
        <f>SUM(D393)</f>
        <v>1</v>
      </c>
    </row>
    <row r="395" spans="1:4" s="52" customFormat="1" ht="18" customHeight="1" x14ac:dyDescent="0.25">
      <c r="A395" s="147" t="s">
        <v>19</v>
      </c>
      <c r="B395" s="147"/>
      <c r="C395" s="34"/>
      <c r="D395" s="30">
        <f>D389+D392+D394</f>
        <v>10</v>
      </c>
    </row>
    <row r="396" spans="1:4" s="52" customFormat="1" ht="16.5" customHeight="1" x14ac:dyDescent="0.25">
      <c r="A396" s="147" t="s">
        <v>19</v>
      </c>
      <c r="B396" s="147"/>
      <c r="C396" s="34"/>
      <c r="D396" s="28">
        <f>D382+D395</f>
        <v>39.75</v>
      </c>
    </row>
    <row r="397" spans="1:4" s="52" customFormat="1" ht="18" customHeight="1" x14ac:dyDescent="0.25">
      <c r="A397" s="133"/>
      <c r="B397" s="134"/>
      <c r="C397" s="134"/>
      <c r="D397" s="134"/>
    </row>
    <row r="398" spans="1:4" s="52" customFormat="1" ht="20.25" customHeight="1" x14ac:dyDescent="0.25">
      <c r="A398" s="20"/>
      <c r="B398" s="51" t="s">
        <v>58</v>
      </c>
      <c r="C398" s="135"/>
      <c r="D398" s="136"/>
    </row>
    <row r="399" spans="1:4" s="52" customFormat="1" ht="16.5" customHeight="1" x14ac:dyDescent="0.25">
      <c r="A399" s="4">
        <v>1</v>
      </c>
      <c r="B399" s="25" t="s">
        <v>141</v>
      </c>
      <c r="C399" s="40" t="s">
        <v>113</v>
      </c>
      <c r="D399" s="26">
        <v>1</v>
      </c>
    </row>
    <row r="400" spans="1:4" s="52" customFormat="1" ht="15.75" customHeight="1" x14ac:dyDescent="0.25">
      <c r="A400" s="4">
        <v>2</v>
      </c>
      <c r="B400" s="25" t="s">
        <v>187</v>
      </c>
      <c r="C400" s="40" t="s">
        <v>114</v>
      </c>
      <c r="D400" s="26">
        <v>1</v>
      </c>
    </row>
    <row r="401" spans="1:4" s="52" customFormat="1" ht="19.5" customHeight="1" x14ac:dyDescent="0.25">
      <c r="A401" s="4">
        <v>3</v>
      </c>
      <c r="B401" s="25" t="s">
        <v>188</v>
      </c>
      <c r="C401" s="40" t="s">
        <v>114</v>
      </c>
      <c r="D401" s="26">
        <v>1</v>
      </c>
    </row>
    <row r="402" spans="1:4" s="52" customFormat="1" ht="19.5" customHeight="1" x14ac:dyDescent="0.25">
      <c r="A402" s="4">
        <v>4</v>
      </c>
      <c r="B402" s="25" t="s">
        <v>200</v>
      </c>
      <c r="C402" s="40" t="s">
        <v>114</v>
      </c>
      <c r="D402" s="27">
        <v>0.25</v>
      </c>
    </row>
    <row r="403" spans="1:4" s="52" customFormat="1" ht="18" customHeight="1" x14ac:dyDescent="0.25">
      <c r="A403" s="4">
        <v>5</v>
      </c>
      <c r="B403" s="25" t="s">
        <v>159</v>
      </c>
      <c r="C403" s="40" t="s">
        <v>114</v>
      </c>
      <c r="D403" s="27">
        <v>0.25</v>
      </c>
    </row>
    <row r="404" spans="1:4" s="52" customFormat="1" ht="19.5" customHeight="1" x14ac:dyDescent="0.25">
      <c r="A404" s="4">
        <v>6</v>
      </c>
      <c r="B404" s="25" t="s">
        <v>63</v>
      </c>
      <c r="C404" s="40">
        <v>3229</v>
      </c>
      <c r="D404" s="26">
        <v>1</v>
      </c>
    </row>
    <row r="405" spans="1:4" s="52" customFormat="1" ht="19.5" customHeight="1" x14ac:dyDescent="0.25">
      <c r="A405" s="137" t="s">
        <v>17</v>
      </c>
      <c r="B405" s="137"/>
      <c r="C405" s="33"/>
      <c r="D405" s="89">
        <f>SUM(D399:D404)</f>
        <v>4.5</v>
      </c>
    </row>
    <row r="406" spans="1:4" s="52" customFormat="1" ht="29.25" customHeight="1" x14ac:dyDescent="0.25">
      <c r="A406" s="4">
        <v>7</v>
      </c>
      <c r="B406" s="25" t="s">
        <v>278</v>
      </c>
      <c r="C406" s="40">
        <v>3231</v>
      </c>
      <c r="D406" s="26">
        <v>1</v>
      </c>
    </row>
    <row r="407" spans="1:4" s="52" customFormat="1" ht="29.25" customHeight="1" x14ac:dyDescent="0.25">
      <c r="A407" s="4">
        <v>8</v>
      </c>
      <c r="B407" s="25" t="s">
        <v>288</v>
      </c>
      <c r="C407" s="40">
        <v>3231</v>
      </c>
      <c r="D407" s="26">
        <v>1</v>
      </c>
    </row>
    <row r="408" spans="1:4" s="8" customFormat="1" ht="19.5" customHeight="1" x14ac:dyDescent="0.2">
      <c r="A408" s="4">
        <v>9</v>
      </c>
      <c r="B408" s="25" t="s">
        <v>311</v>
      </c>
      <c r="C408" s="40">
        <v>3231</v>
      </c>
      <c r="D408" s="26">
        <v>1</v>
      </c>
    </row>
    <row r="409" spans="1:4" s="52" customFormat="1" ht="29.25" customHeight="1" x14ac:dyDescent="0.25">
      <c r="A409" s="4">
        <v>10</v>
      </c>
      <c r="B409" s="25" t="s">
        <v>301</v>
      </c>
      <c r="C409" s="40">
        <v>3231</v>
      </c>
      <c r="D409" s="26">
        <v>2</v>
      </c>
    </row>
    <row r="410" spans="1:4" s="52" customFormat="1" ht="30" customHeight="1" x14ac:dyDescent="0.25">
      <c r="A410" s="4">
        <v>11</v>
      </c>
      <c r="B410" s="25" t="s">
        <v>297</v>
      </c>
      <c r="C410" s="40">
        <v>3231</v>
      </c>
      <c r="D410" s="26">
        <v>1</v>
      </c>
    </row>
    <row r="411" spans="1:4" s="52" customFormat="1" ht="30" customHeight="1" x14ac:dyDescent="0.25">
      <c r="A411" s="4">
        <v>12</v>
      </c>
      <c r="B411" s="25" t="s">
        <v>291</v>
      </c>
      <c r="C411" s="40">
        <v>3231</v>
      </c>
      <c r="D411" s="26">
        <v>1</v>
      </c>
    </row>
    <row r="412" spans="1:4" s="52" customFormat="1" ht="30.75" customHeight="1" x14ac:dyDescent="0.25">
      <c r="A412" s="4">
        <v>13</v>
      </c>
      <c r="B412" s="25" t="s">
        <v>366</v>
      </c>
      <c r="C412" s="40">
        <v>3231</v>
      </c>
      <c r="D412" s="27">
        <v>0.25</v>
      </c>
    </row>
    <row r="413" spans="1:4" s="52" customFormat="1" ht="27" customHeight="1" x14ac:dyDescent="0.25">
      <c r="A413" s="4">
        <v>14</v>
      </c>
      <c r="B413" s="25" t="s">
        <v>368</v>
      </c>
      <c r="C413" s="40">
        <v>3231</v>
      </c>
      <c r="D413" s="26">
        <v>5</v>
      </c>
    </row>
    <row r="414" spans="1:4" s="52" customFormat="1" ht="18.75" customHeight="1" x14ac:dyDescent="0.25">
      <c r="A414" s="4">
        <v>15</v>
      </c>
      <c r="B414" s="25" t="s">
        <v>371</v>
      </c>
      <c r="C414" s="40">
        <v>3231</v>
      </c>
      <c r="D414" s="26">
        <v>1</v>
      </c>
    </row>
    <row r="415" spans="1:4" s="52" customFormat="1" ht="17.25" customHeight="1" x14ac:dyDescent="0.25">
      <c r="A415" s="137" t="s">
        <v>17</v>
      </c>
      <c r="B415" s="137"/>
      <c r="C415" s="33"/>
      <c r="D415" s="28">
        <f>SUM(D406:D414)</f>
        <v>13.25</v>
      </c>
    </row>
    <row r="416" spans="1:4" s="52" customFormat="1" ht="31.5" customHeight="1" x14ac:dyDescent="0.25">
      <c r="A416" s="4">
        <v>16</v>
      </c>
      <c r="B416" s="25" t="s">
        <v>300</v>
      </c>
      <c r="C416" s="40">
        <v>5132</v>
      </c>
      <c r="D416" s="26">
        <v>10</v>
      </c>
    </row>
    <row r="417" spans="1:4" s="52" customFormat="1" ht="33" customHeight="1" x14ac:dyDescent="0.25">
      <c r="A417" s="4">
        <v>17</v>
      </c>
      <c r="B417" s="25" t="s">
        <v>293</v>
      </c>
      <c r="C417" s="40">
        <v>5132</v>
      </c>
      <c r="D417" s="26">
        <f>2</f>
        <v>2</v>
      </c>
    </row>
    <row r="418" spans="1:4" s="52" customFormat="1" ht="17.25" customHeight="1" x14ac:dyDescent="0.25">
      <c r="A418" s="137" t="s">
        <v>17</v>
      </c>
      <c r="B418" s="137"/>
      <c r="C418" s="33"/>
      <c r="D418" s="30">
        <f>SUM(D416:D417)</f>
        <v>12</v>
      </c>
    </row>
    <row r="419" spans="1:4" s="52" customFormat="1" ht="19.5" customHeight="1" x14ac:dyDescent="0.25">
      <c r="A419" s="4">
        <v>18</v>
      </c>
      <c r="B419" s="25" t="s">
        <v>379</v>
      </c>
      <c r="C419" s="40">
        <v>4131</v>
      </c>
      <c r="D419" s="26">
        <v>1</v>
      </c>
    </row>
    <row r="420" spans="1:4" s="52" customFormat="1" ht="15.75" customHeight="1" x14ac:dyDescent="0.25">
      <c r="A420" s="137" t="s">
        <v>17</v>
      </c>
      <c r="B420" s="137"/>
      <c r="C420" s="33"/>
      <c r="D420" s="30">
        <f>SUM(D419)</f>
        <v>1</v>
      </c>
    </row>
    <row r="421" spans="1:4" s="52" customFormat="1" ht="18" customHeight="1" x14ac:dyDescent="0.25">
      <c r="A421" s="147" t="s">
        <v>19</v>
      </c>
      <c r="B421" s="147"/>
      <c r="C421" s="34"/>
      <c r="D421" s="28">
        <f>D405+D415+D418+D420</f>
        <v>30.75</v>
      </c>
    </row>
    <row r="422" spans="1:4" s="52" customFormat="1" ht="15.75" customHeight="1" x14ac:dyDescent="0.25">
      <c r="A422" s="133"/>
      <c r="B422" s="134"/>
      <c r="C422" s="134"/>
      <c r="D422" s="134"/>
    </row>
    <row r="423" spans="1:4" s="8" customFormat="1" ht="46.5" customHeight="1" x14ac:dyDescent="0.2">
      <c r="A423" s="4"/>
      <c r="B423" s="56" t="s">
        <v>397</v>
      </c>
      <c r="C423" s="135"/>
      <c r="D423" s="136"/>
    </row>
    <row r="424" spans="1:4" s="52" customFormat="1" ht="18.75" customHeight="1" x14ac:dyDescent="0.25">
      <c r="A424" s="4">
        <v>1</v>
      </c>
      <c r="B424" s="25" t="s">
        <v>141</v>
      </c>
      <c r="C424" s="40" t="s">
        <v>113</v>
      </c>
      <c r="D424" s="26">
        <v>1</v>
      </c>
    </row>
    <row r="425" spans="1:4" s="52" customFormat="1" ht="17.25" customHeight="1" x14ac:dyDescent="0.25">
      <c r="A425" s="4">
        <v>2</v>
      </c>
      <c r="B425" s="25" t="s">
        <v>171</v>
      </c>
      <c r="C425" s="40" t="s">
        <v>114</v>
      </c>
      <c r="D425" s="27">
        <v>1.25</v>
      </c>
    </row>
    <row r="426" spans="1:4" s="52" customFormat="1" ht="18" customHeight="1" x14ac:dyDescent="0.25">
      <c r="A426" s="4">
        <v>3</v>
      </c>
      <c r="B426" s="25" t="s">
        <v>172</v>
      </c>
      <c r="C426" s="40" t="s">
        <v>114</v>
      </c>
      <c r="D426" s="27">
        <v>1.25</v>
      </c>
    </row>
    <row r="427" spans="1:4" s="52" customFormat="1" ht="18" customHeight="1" x14ac:dyDescent="0.25">
      <c r="A427" s="4">
        <v>4</v>
      </c>
      <c r="B427" s="25" t="s">
        <v>173</v>
      </c>
      <c r="C427" s="40" t="s">
        <v>114</v>
      </c>
      <c r="D427" s="26">
        <v>1</v>
      </c>
    </row>
    <row r="428" spans="1:4" s="52" customFormat="1" ht="18.75" customHeight="1" x14ac:dyDescent="0.25">
      <c r="A428" s="4">
        <v>6</v>
      </c>
      <c r="B428" s="25" t="s">
        <v>174</v>
      </c>
      <c r="C428" s="40" t="s">
        <v>114</v>
      </c>
      <c r="D428" s="26">
        <v>1</v>
      </c>
    </row>
    <row r="429" spans="1:4" s="52" customFormat="1" ht="17.25" customHeight="1" x14ac:dyDescent="0.25">
      <c r="A429" s="4">
        <v>7</v>
      </c>
      <c r="B429" s="25" t="s">
        <v>175</v>
      </c>
      <c r="C429" s="40" t="s">
        <v>114</v>
      </c>
      <c r="D429" s="26">
        <v>1</v>
      </c>
    </row>
    <row r="430" spans="1:4" s="52" customFormat="1" ht="18.75" customHeight="1" x14ac:dyDescent="0.25">
      <c r="A430" s="4">
        <v>8</v>
      </c>
      <c r="B430" s="25" t="s">
        <v>312</v>
      </c>
      <c r="C430" s="40" t="s">
        <v>114</v>
      </c>
      <c r="D430" s="27">
        <v>0.25</v>
      </c>
    </row>
    <row r="431" spans="1:4" s="52" customFormat="1" ht="18.75" customHeight="1" x14ac:dyDescent="0.25">
      <c r="A431" s="4">
        <v>9</v>
      </c>
      <c r="B431" s="25" t="s">
        <v>313</v>
      </c>
      <c r="C431" s="40" t="s">
        <v>114</v>
      </c>
      <c r="D431" s="27">
        <v>0.25</v>
      </c>
    </row>
    <row r="432" spans="1:4" s="52" customFormat="1" ht="16.5" customHeight="1" x14ac:dyDescent="0.25">
      <c r="A432" s="148" t="s">
        <v>17</v>
      </c>
      <c r="B432" s="149"/>
      <c r="C432" s="35"/>
      <c r="D432" s="30">
        <f>SUM(D424:D431)</f>
        <v>7</v>
      </c>
    </row>
    <row r="433" spans="1:4" s="52" customFormat="1" ht="30.75" customHeight="1" x14ac:dyDescent="0.25">
      <c r="A433" s="4">
        <v>10</v>
      </c>
      <c r="B433" s="25" t="s">
        <v>278</v>
      </c>
      <c r="C433" s="40">
        <v>3231</v>
      </c>
      <c r="D433" s="26">
        <v>1</v>
      </c>
    </row>
    <row r="434" spans="1:4" s="52" customFormat="1" ht="30" customHeight="1" x14ac:dyDescent="0.25">
      <c r="A434" s="4">
        <v>11</v>
      </c>
      <c r="B434" s="25" t="s">
        <v>307</v>
      </c>
      <c r="C434" s="40">
        <v>3231</v>
      </c>
      <c r="D434" s="26">
        <v>1</v>
      </c>
    </row>
    <row r="435" spans="1:4" s="52" customFormat="1" ht="31.5" customHeight="1" x14ac:dyDescent="0.25">
      <c r="A435" s="4">
        <v>12</v>
      </c>
      <c r="B435" s="25" t="s">
        <v>284</v>
      </c>
      <c r="C435" s="40">
        <v>3231</v>
      </c>
      <c r="D435" s="26">
        <v>2</v>
      </c>
    </row>
    <row r="436" spans="1:4" s="52" customFormat="1" ht="31.5" customHeight="1" x14ac:dyDescent="0.25">
      <c r="A436" s="4">
        <v>13</v>
      </c>
      <c r="B436" s="25" t="s">
        <v>285</v>
      </c>
      <c r="C436" s="40">
        <v>3231</v>
      </c>
      <c r="D436" s="26">
        <v>1</v>
      </c>
    </row>
    <row r="437" spans="1:4" s="52" customFormat="1" ht="31.5" customHeight="1" x14ac:dyDescent="0.25">
      <c r="A437" s="4">
        <v>14</v>
      </c>
      <c r="B437" s="25" t="s">
        <v>314</v>
      </c>
      <c r="C437" s="40">
        <v>3231</v>
      </c>
      <c r="D437" s="26">
        <v>1</v>
      </c>
    </row>
    <row r="438" spans="1:4" s="52" customFormat="1" ht="30" customHeight="1" x14ac:dyDescent="0.25">
      <c r="A438" s="4">
        <v>15</v>
      </c>
      <c r="B438" s="25" t="s">
        <v>286</v>
      </c>
      <c r="C438" s="40">
        <v>3231</v>
      </c>
      <c r="D438" s="26">
        <v>1</v>
      </c>
    </row>
    <row r="439" spans="1:4" s="52" customFormat="1" ht="15.75" customHeight="1" x14ac:dyDescent="0.25">
      <c r="A439" s="148" t="s">
        <v>17</v>
      </c>
      <c r="B439" s="149"/>
      <c r="C439" s="35"/>
      <c r="D439" s="30">
        <f>SUM(D433:D438)</f>
        <v>7</v>
      </c>
    </row>
    <row r="440" spans="1:4" s="52" customFormat="1" ht="31.5" customHeight="1" x14ac:dyDescent="0.25">
      <c r="A440" s="54">
        <v>16</v>
      </c>
      <c r="B440" s="25" t="s">
        <v>300</v>
      </c>
      <c r="C440" s="40">
        <v>5132</v>
      </c>
      <c r="D440" s="26">
        <v>1</v>
      </c>
    </row>
    <row r="441" spans="1:4" s="52" customFormat="1" ht="28.5" customHeight="1" x14ac:dyDescent="0.25">
      <c r="A441" s="54">
        <v>17</v>
      </c>
      <c r="B441" s="25" t="s">
        <v>287</v>
      </c>
      <c r="C441" s="40">
        <v>5132</v>
      </c>
      <c r="D441" s="26">
        <v>5</v>
      </c>
    </row>
    <row r="442" spans="1:4" s="52" customFormat="1" ht="18" customHeight="1" x14ac:dyDescent="0.25">
      <c r="A442" s="148" t="s">
        <v>17</v>
      </c>
      <c r="B442" s="149"/>
      <c r="C442" s="35"/>
      <c r="D442" s="30">
        <f>SUM(D440:D441)</f>
        <v>6</v>
      </c>
    </row>
    <row r="443" spans="1:4" s="52" customFormat="1" ht="18" customHeight="1" x14ac:dyDescent="0.25">
      <c r="A443" s="4">
        <v>18</v>
      </c>
      <c r="B443" s="25" t="s">
        <v>379</v>
      </c>
      <c r="C443" s="40">
        <v>4131</v>
      </c>
      <c r="D443" s="26">
        <v>1</v>
      </c>
    </row>
    <row r="444" spans="1:4" s="52" customFormat="1" ht="18" customHeight="1" x14ac:dyDescent="0.25">
      <c r="A444" s="148" t="s">
        <v>17</v>
      </c>
      <c r="B444" s="149"/>
      <c r="C444" s="35"/>
      <c r="D444" s="30">
        <f>SUM(D443:D443)</f>
        <v>1</v>
      </c>
    </row>
    <row r="445" spans="1:4" s="52" customFormat="1" ht="15.75" customHeight="1" x14ac:dyDescent="0.25">
      <c r="A445" s="147" t="s">
        <v>19</v>
      </c>
      <c r="B445" s="147"/>
      <c r="C445" s="34"/>
      <c r="D445" s="30">
        <f>D432+D439+D442+D444</f>
        <v>21</v>
      </c>
    </row>
    <row r="446" spans="1:4" s="52" customFormat="1" ht="45.75" customHeight="1" x14ac:dyDescent="0.25">
      <c r="A446" s="4"/>
      <c r="B446" s="56" t="s">
        <v>162</v>
      </c>
      <c r="C446" s="135"/>
      <c r="D446" s="136"/>
    </row>
    <row r="447" spans="1:4" s="52" customFormat="1" ht="18" customHeight="1" x14ac:dyDescent="0.25">
      <c r="A447" s="4">
        <v>1</v>
      </c>
      <c r="B447" s="25" t="s">
        <v>376</v>
      </c>
      <c r="C447" s="40" t="s">
        <v>114</v>
      </c>
      <c r="D447" s="27">
        <v>0.25</v>
      </c>
    </row>
    <row r="448" spans="1:4" s="52" customFormat="1" ht="18" customHeight="1" x14ac:dyDescent="0.25">
      <c r="A448" s="4">
        <v>2</v>
      </c>
      <c r="B448" s="25" t="s">
        <v>11</v>
      </c>
      <c r="C448" s="40" t="s">
        <v>114</v>
      </c>
      <c r="D448" s="27">
        <v>0.25</v>
      </c>
    </row>
    <row r="449" spans="1:4" s="52" customFormat="1" ht="17.25" customHeight="1" x14ac:dyDescent="0.25">
      <c r="A449" s="4">
        <v>3</v>
      </c>
      <c r="B449" s="25" t="s">
        <v>106</v>
      </c>
      <c r="C449" s="40" t="s">
        <v>114</v>
      </c>
      <c r="D449" s="26">
        <v>1.5</v>
      </c>
    </row>
    <row r="450" spans="1:4" s="52" customFormat="1" ht="16.5" customHeight="1" x14ac:dyDescent="0.25">
      <c r="A450" s="4">
        <v>4</v>
      </c>
      <c r="B450" s="25" t="s">
        <v>176</v>
      </c>
      <c r="C450" s="40" t="s">
        <v>122</v>
      </c>
      <c r="D450" s="26">
        <v>1</v>
      </c>
    </row>
    <row r="451" spans="1:4" s="52" customFormat="1" ht="18.75" customHeight="1" x14ac:dyDescent="0.25">
      <c r="A451" s="4">
        <v>5</v>
      </c>
      <c r="B451" s="25" t="s">
        <v>377</v>
      </c>
      <c r="C451" s="40" t="s">
        <v>114</v>
      </c>
      <c r="D451" s="27">
        <v>1.25</v>
      </c>
    </row>
    <row r="452" spans="1:4" s="52" customFormat="1" ht="17.25" customHeight="1" x14ac:dyDescent="0.25">
      <c r="A452" s="4">
        <v>6</v>
      </c>
      <c r="B452" s="25" t="s">
        <v>146</v>
      </c>
      <c r="C452" s="40" t="s">
        <v>114</v>
      </c>
      <c r="D452" s="27">
        <v>0.75</v>
      </c>
    </row>
    <row r="453" spans="1:4" s="52" customFormat="1" ht="18.75" customHeight="1" x14ac:dyDescent="0.25">
      <c r="A453" s="148" t="s">
        <v>17</v>
      </c>
      <c r="B453" s="149"/>
      <c r="C453" s="35"/>
      <c r="D453" s="30">
        <f>SUM(D447:D452)</f>
        <v>5</v>
      </c>
    </row>
    <row r="454" spans="1:4" s="60" customFormat="1" ht="28.5" customHeight="1" x14ac:dyDescent="0.2">
      <c r="A454" s="4">
        <v>7</v>
      </c>
      <c r="B454" s="25" t="s">
        <v>280</v>
      </c>
      <c r="C454" s="40">
        <v>3231</v>
      </c>
      <c r="D454" s="27">
        <v>1.25</v>
      </c>
    </row>
    <row r="455" spans="1:4" s="52" customFormat="1" ht="18" customHeight="1" x14ac:dyDescent="0.25">
      <c r="A455" s="4">
        <v>8</v>
      </c>
      <c r="B455" s="25" t="s">
        <v>315</v>
      </c>
      <c r="C455" s="40">
        <v>3231</v>
      </c>
      <c r="D455" s="27">
        <v>0.75</v>
      </c>
    </row>
    <row r="456" spans="1:4" s="52" customFormat="1" ht="32.25" customHeight="1" x14ac:dyDescent="0.25">
      <c r="A456" s="4">
        <v>9</v>
      </c>
      <c r="B456" s="25" t="s">
        <v>288</v>
      </c>
      <c r="C456" s="40">
        <v>3231</v>
      </c>
      <c r="D456" s="27">
        <v>1.75</v>
      </c>
    </row>
    <row r="457" spans="1:4" s="52" customFormat="1" ht="19.5" customHeight="1" x14ac:dyDescent="0.25">
      <c r="A457" s="4">
        <v>10</v>
      </c>
      <c r="B457" s="25" t="s">
        <v>311</v>
      </c>
      <c r="C457" s="40">
        <v>3231</v>
      </c>
      <c r="D457" s="27">
        <v>0.25</v>
      </c>
    </row>
    <row r="458" spans="1:4" s="52" customFormat="1" ht="15" customHeight="1" x14ac:dyDescent="0.25">
      <c r="A458" s="148" t="s">
        <v>17</v>
      </c>
      <c r="B458" s="149"/>
      <c r="C458" s="35"/>
      <c r="D458" s="30">
        <f>SUM(D454:D457)</f>
        <v>4</v>
      </c>
    </row>
    <row r="459" spans="1:4" s="52" customFormat="1" ht="31.5" customHeight="1" x14ac:dyDescent="0.25">
      <c r="A459" s="4">
        <v>11</v>
      </c>
      <c r="B459" s="25" t="s">
        <v>300</v>
      </c>
      <c r="C459" s="40">
        <v>5132</v>
      </c>
      <c r="D459" s="26">
        <v>2</v>
      </c>
    </row>
    <row r="460" spans="1:4" s="52" customFormat="1" ht="15" customHeight="1" x14ac:dyDescent="0.25">
      <c r="A460" s="148" t="s">
        <v>17</v>
      </c>
      <c r="B460" s="149"/>
      <c r="C460" s="35"/>
      <c r="D460" s="30">
        <f>SUM(D459:D459)</f>
        <v>2</v>
      </c>
    </row>
    <row r="461" spans="1:4" s="52" customFormat="1" ht="17.25" customHeight="1" x14ac:dyDescent="0.25">
      <c r="A461" s="147" t="s">
        <v>19</v>
      </c>
      <c r="B461" s="147"/>
      <c r="C461" s="34"/>
      <c r="D461" s="30">
        <f>D453+D458+D460</f>
        <v>11</v>
      </c>
    </row>
    <row r="462" spans="1:4" s="52" customFormat="1" ht="17.25" customHeight="1" x14ac:dyDescent="0.25">
      <c r="A462" s="147" t="s">
        <v>19</v>
      </c>
      <c r="B462" s="147"/>
      <c r="C462" s="34"/>
      <c r="D462" s="30">
        <f>D445+D461</f>
        <v>32</v>
      </c>
    </row>
    <row r="463" spans="1:4" s="52" customFormat="1" ht="20.25" customHeight="1" x14ac:dyDescent="0.25">
      <c r="A463" s="144" t="s">
        <v>100</v>
      </c>
      <c r="B463" s="176"/>
      <c r="C463" s="176"/>
      <c r="D463" s="176"/>
    </row>
    <row r="464" spans="1:4" s="52" customFormat="1" ht="19.5" customHeight="1" x14ac:dyDescent="0.25">
      <c r="A464" s="4"/>
      <c r="B464" s="50" t="s">
        <v>316</v>
      </c>
      <c r="C464" s="135"/>
      <c r="D464" s="136"/>
    </row>
    <row r="465" spans="1:4" s="52" customFormat="1" ht="19.5" customHeight="1" x14ac:dyDescent="0.25">
      <c r="A465" s="4">
        <v>1</v>
      </c>
      <c r="B465" s="25" t="s">
        <v>141</v>
      </c>
      <c r="C465" s="40" t="s">
        <v>113</v>
      </c>
      <c r="D465" s="26">
        <v>1</v>
      </c>
    </row>
    <row r="466" spans="1:4" s="52" customFormat="1" ht="19.5" customHeight="1" x14ac:dyDescent="0.25">
      <c r="A466" s="4">
        <v>2</v>
      </c>
      <c r="B466" s="25" t="s">
        <v>87</v>
      </c>
      <c r="C466" s="40" t="s">
        <v>114</v>
      </c>
      <c r="D466" s="26">
        <v>2</v>
      </c>
    </row>
    <row r="467" spans="1:4" s="52" customFormat="1" ht="18.75" customHeight="1" x14ac:dyDescent="0.25">
      <c r="A467" s="4">
        <v>3</v>
      </c>
      <c r="B467" s="25" t="s">
        <v>57</v>
      </c>
      <c r="C467" s="40">
        <v>3229</v>
      </c>
      <c r="D467" s="26">
        <v>2</v>
      </c>
    </row>
    <row r="468" spans="1:4" s="52" customFormat="1" ht="15" customHeight="1" x14ac:dyDescent="0.25">
      <c r="A468" s="137" t="s">
        <v>17</v>
      </c>
      <c r="B468" s="137"/>
      <c r="C468" s="33"/>
      <c r="D468" s="30">
        <f>SUM(D465:D467)</f>
        <v>5</v>
      </c>
    </row>
    <row r="469" spans="1:4" s="52" customFormat="1" ht="33" customHeight="1" x14ac:dyDescent="0.25">
      <c r="A469" s="4">
        <v>4</v>
      </c>
      <c r="B469" s="25" t="s">
        <v>278</v>
      </c>
      <c r="C469" s="40">
        <v>3231</v>
      </c>
      <c r="D469" s="26">
        <v>1</v>
      </c>
    </row>
    <row r="470" spans="1:4" s="52" customFormat="1" ht="16.5" customHeight="1" x14ac:dyDescent="0.25">
      <c r="A470" s="4">
        <v>5</v>
      </c>
      <c r="B470" s="25" t="s">
        <v>317</v>
      </c>
      <c r="C470" s="40">
        <v>3231</v>
      </c>
      <c r="D470" s="26">
        <v>1</v>
      </c>
    </row>
    <row r="471" spans="1:4" s="52" customFormat="1" ht="30" customHeight="1" x14ac:dyDescent="0.25">
      <c r="A471" s="4">
        <v>6</v>
      </c>
      <c r="B471" s="25" t="s">
        <v>366</v>
      </c>
      <c r="C471" s="40">
        <v>3231</v>
      </c>
      <c r="D471" s="26">
        <v>2</v>
      </c>
    </row>
    <row r="472" spans="1:4" s="52" customFormat="1" ht="28.5" customHeight="1" x14ac:dyDescent="0.25">
      <c r="A472" s="4">
        <v>7</v>
      </c>
      <c r="B472" s="25" t="s">
        <v>367</v>
      </c>
      <c r="C472" s="40">
        <v>3231</v>
      </c>
      <c r="D472" s="26">
        <v>2</v>
      </c>
    </row>
    <row r="473" spans="1:4" s="52" customFormat="1" ht="27.75" customHeight="1" x14ac:dyDescent="0.25">
      <c r="A473" s="4">
        <v>8</v>
      </c>
      <c r="B473" s="25" t="s">
        <v>368</v>
      </c>
      <c r="C473" s="40">
        <v>3231</v>
      </c>
      <c r="D473" s="26">
        <v>1</v>
      </c>
    </row>
    <row r="474" spans="1:4" s="60" customFormat="1" ht="15" customHeight="1" x14ac:dyDescent="0.2">
      <c r="A474" s="137" t="s">
        <v>17</v>
      </c>
      <c r="B474" s="137"/>
      <c r="C474" s="33"/>
      <c r="D474" s="30">
        <f>SUM(D469:D473)</f>
        <v>7</v>
      </c>
    </row>
    <row r="475" spans="1:4" s="52" customFormat="1" ht="33" customHeight="1" x14ac:dyDescent="0.25">
      <c r="A475" s="4">
        <v>9</v>
      </c>
      <c r="B475" s="25" t="s">
        <v>300</v>
      </c>
      <c r="C475" s="40">
        <v>5132</v>
      </c>
      <c r="D475" s="26">
        <v>4</v>
      </c>
    </row>
    <row r="476" spans="1:4" s="52" customFormat="1" ht="30" customHeight="1" x14ac:dyDescent="0.25">
      <c r="A476" s="4">
        <v>10</v>
      </c>
      <c r="B476" s="25" t="s">
        <v>293</v>
      </c>
      <c r="C476" s="40">
        <v>5132</v>
      </c>
      <c r="D476" s="26">
        <v>1</v>
      </c>
    </row>
    <row r="477" spans="1:4" s="8" customFormat="1" ht="18.75" customHeight="1" x14ac:dyDescent="0.2">
      <c r="A477" s="137" t="s">
        <v>17</v>
      </c>
      <c r="B477" s="137"/>
      <c r="C477" s="33"/>
      <c r="D477" s="30">
        <f>SUM(D475:D476)</f>
        <v>5</v>
      </c>
    </row>
    <row r="478" spans="1:4" s="52" customFormat="1" ht="21" customHeight="1" x14ac:dyDescent="0.25">
      <c r="A478" s="4">
        <v>11</v>
      </c>
      <c r="B478" s="25" t="s">
        <v>379</v>
      </c>
      <c r="C478" s="40">
        <v>4131</v>
      </c>
      <c r="D478" s="26">
        <v>1</v>
      </c>
    </row>
    <row r="479" spans="1:4" s="52" customFormat="1" ht="20.25" customHeight="1" x14ac:dyDescent="0.25">
      <c r="A479" s="137" t="s">
        <v>17</v>
      </c>
      <c r="B479" s="137"/>
      <c r="C479" s="33"/>
      <c r="D479" s="30">
        <f>SUM(D478)</f>
        <v>1</v>
      </c>
    </row>
    <row r="480" spans="1:4" s="52" customFormat="1" ht="18" customHeight="1" x14ac:dyDescent="0.25">
      <c r="A480" s="147" t="s">
        <v>19</v>
      </c>
      <c r="B480" s="147"/>
      <c r="C480" s="34"/>
      <c r="D480" s="30">
        <f>D468+D474+D477+D479</f>
        <v>18</v>
      </c>
    </row>
    <row r="481" spans="1:4" s="52" customFormat="1" ht="15.75" customHeight="1" x14ac:dyDescent="0.25">
      <c r="A481" s="144"/>
      <c r="B481" s="176"/>
      <c r="C481" s="176"/>
      <c r="D481" s="176"/>
    </row>
    <row r="482" spans="1:4" s="52" customFormat="1" ht="17.25" customHeight="1" x14ac:dyDescent="0.25">
      <c r="A482" s="4"/>
      <c r="B482" s="50" t="s">
        <v>318</v>
      </c>
      <c r="C482" s="135"/>
      <c r="D482" s="136"/>
    </row>
    <row r="483" spans="1:4" s="52" customFormat="1" ht="21.75" customHeight="1" x14ac:dyDescent="0.25">
      <c r="A483" s="4">
        <v>1</v>
      </c>
      <c r="B483" s="25" t="s">
        <v>141</v>
      </c>
      <c r="C483" s="40" t="s">
        <v>113</v>
      </c>
      <c r="D483" s="26">
        <v>1</v>
      </c>
    </row>
    <row r="484" spans="1:4" s="52" customFormat="1" ht="17.25" customHeight="1" x14ac:dyDescent="0.25">
      <c r="A484" s="4">
        <v>2</v>
      </c>
      <c r="B484" s="25" t="s">
        <v>135</v>
      </c>
      <c r="C484" s="40" t="s">
        <v>114</v>
      </c>
      <c r="D484" s="26">
        <v>1</v>
      </c>
    </row>
    <row r="485" spans="1:4" s="52" customFormat="1" ht="19.5" customHeight="1" x14ac:dyDescent="0.25">
      <c r="A485" s="4">
        <v>3</v>
      </c>
      <c r="B485" s="25" t="s">
        <v>101</v>
      </c>
      <c r="C485" s="40" t="s">
        <v>114</v>
      </c>
      <c r="D485" s="27">
        <v>0.25</v>
      </c>
    </row>
    <row r="486" spans="1:4" s="52" customFormat="1" ht="18.75" customHeight="1" x14ac:dyDescent="0.25">
      <c r="A486" s="4">
        <v>4</v>
      </c>
      <c r="B486" s="25" t="s">
        <v>5</v>
      </c>
      <c r="C486" s="40" t="s">
        <v>114</v>
      </c>
      <c r="D486" s="27">
        <v>0.25</v>
      </c>
    </row>
    <row r="487" spans="1:4" s="52" customFormat="1" ht="16.5" customHeight="1" x14ac:dyDescent="0.25">
      <c r="A487" s="137" t="s">
        <v>17</v>
      </c>
      <c r="B487" s="137"/>
      <c r="C487" s="33"/>
      <c r="D487" s="30">
        <f>SUM(D483:D486)</f>
        <v>2.5</v>
      </c>
    </row>
    <row r="488" spans="1:4" s="52" customFormat="1" ht="31.5" customHeight="1" x14ac:dyDescent="0.25">
      <c r="A488" s="4">
        <v>5</v>
      </c>
      <c r="B488" s="25" t="s">
        <v>305</v>
      </c>
      <c r="C488" s="40">
        <v>3231</v>
      </c>
      <c r="D488" s="26">
        <v>1</v>
      </c>
    </row>
    <row r="489" spans="1:4" s="52" customFormat="1" ht="29.25" customHeight="1" x14ac:dyDescent="0.25">
      <c r="A489" s="4">
        <v>6</v>
      </c>
      <c r="B489" s="25" t="s">
        <v>291</v>
      </c>
      <c r="C489" s="40">
        <v>3231</v>
      </c>
      <c r="D489" s="26">
        <v>1</v>
      </c>
    </row>
    <row r="490" spans="1:4" s="52" customFormat="1" ht="31.5" customHeight="1" x14ac:dyDescent="0.25">
      <c r="A490" s="4">
        <v>7</v>
      </c>
      <c r="B490" s="25" t="s">
        <v>366</v>
      </c>
      <c r="C490" s="40">
        <v>3231</v>
      </c>
      <c r="D490" s="26">
        <v>1</v>
      </c>
    </row>
    <row r="491" spans="1:4" s="52" customFormat="1" ht="28.5" customHeight="1" x14ac:dyDescent="0.25">
      <c r="A491" s="4">
        <v>8</v>
      </c>
      <c r="B491" s="25" t="s">
        <v>367</v>
      </c>
      <c r="C491" s="40">
        <v>3231</v>
      </c>
      <c r="D491" s="26">
        <v>2</v>
      </c>
    </row>
    <row r="492" spans="1:4" s="52" customFormat="1" ht="28.5" customHeight="1" x14ac:dyDescent="0.25">
      <c r="A492" s="4">
        <v>9</v>
      </c>
      <c r="B492" s="25" t="s">
        <v>368</v>
      </c>
      <c r="C492" s="40">
        <v>3231</v>
      </c>
      <c r="D492" s="26">
        <v>1</v>
      </c>
    </row>
    <row r="493" spans="1:4" s="52" customFormat="1" ht="21" customHeight="1" x14ac:dyDescent="0.25">
      <c r="A493" s="4">
        <v>10</v>
      </c>
      <c r="B493" s="25" t="s">
        <v>371</v>
      </c>
      <c r="C493" s="40">
        <v>3231</v>
      </c>
      <c r="D493" s="26">
        <v>1</v>
      </c>
    </row>
    <row r="494" spans="1:4" s="52" customFormat="1" ht="18" customHeight="1" x14ac:dyDescent="0.25">
      <c r="A494" s="137" t="s">
        <v>17</v>
      </c>
      <c r="B494" s="137"/>
      <c r="C494" s="33"/>
      <c r="D494" s="30">
        <f>SUM(D488:D493)</f>
        <v>7</v>
      </c>
    </row>
    <row r="495" spans="1:4" s="52" customFormat="1" ht="30.75" customHeight="1" x14ac:dyDescent="0.25">
      <c r="A495" s="4">
        <v>11</v>
      </c>
      <c r="B495" s="25" t="s">
        <v>300</v>
      </c>
      <c r="C495" s="40">
        <v>5132</v>
      </c>
      <c r="D495" s="26">
        <v>4</v>
      </c>
    </row>
    <row r="496" spans="1:4" s="52" customFormat="1" ht="30" customHeight="1" x14ac:dyDescent="0.25">
      <c r="A496" s="4">
        <v>12</v>
      </c>
      <c r="B496" s="25" t="s">
        <v>293</v>
      </c>
      <c r="C496" s="40">
        <v>5132</v>
      </c>
      <c r="D496" s="26">
        <v>1</v>
      </c>
    </row>
    <row r="497" spans="1:4" s="52" customFormat="1" ht="20.25" customHeight="1" x14ac:dyDescent="0.25">
      <c r="A497" s="137" t="s">
        <v>17</v>
      </c>
      <c r="B497" s="137"/>
      <c r="C497" s="33"/>
      <c r="D497" s="30">
        <f>SUM(D495:D496)</f>
        <v>5</v>
      </c>
    </row>
    <row r="498" spans="1:4" s="52" customFormat="1" ht="20.25" customHeight="1" x14ac:dyDescent="0.25">
      <c r="A498" s="4">
        <v>13</v>
      </c>
      <c r="B498" s="25" t="s">
        <v>379</v>
      </c>
      <c r="C498" s="40">
        <v>4131</v>
      </c>
      <c r="D498" s="26">
        <v>1</v>
      </c>
    </row>
    <row r="499" spans="1:4" s="52" customFormat="1" ht="17.25" customHeight="1" x14ac:dyDescent="0.25">
      <c r="A499" s="137" t="s">
        <v>17</v>
      </c>
      <c r="B499" s="137"/>
      <c r="C499" s="33"/>
      <c r="D499" s="30">
        <f>SUM(D498)</f>
        <v>1</v>
      </c>
    </row>
    <row r="500" spans="1:4" s="8" customFormat="1" ht="17.25" customHeight="1" x14ac:dyDescent="0.2">
      <c r="A500" s="147" t="s">
        <v>19</v>
      </c>
      <c r="B500" s="147"/>
      <c r="C500" s="34"/>
      <c r="D500" s="30">
        <f>D487+D494+D497+D499</f>
        <v>15.5</v>
      </c>
    </row>
    <row r="501" spans="1:4" s="52" customFormat="1" ht="15" customHeight="1" x14ac:dyDescent="0.25">
      <c r="A501" s="133"/>
      <c r="B501" s="134"/>
      <c r="C501" s="134"/>
      <c r="D501" s="134"/>
    </row>
    <row r="502" spans="1:4" s="52" customFormat="1" ht="28.5" customHeight="1" x14ac:dyDescent="0.25">
      <c r="A502" s="4"/>
      <c r="B502" s="51" t="s">
        <v>208</v>
      </c>
      <c r="C502" s="135"/>
      <c r="D502" s="136"/>
    </row>
    <row r="503" spans="1:4" s="52" customFormat="1" ht="20.25" customHeight="1" x14ac:dyDescent="0.25">
      <c r="A503" s="4">
        <v>1</v>
      </c>
      <c r="B503" s="25" t="s">
        <v>141</v>
      </c>
      <c r="C503" s="40" t="s">
        <v>113</v>
      </c>
      <c r="D503" s="26">
        <v>1</v>
      </c>
    </row>
    <row r="504" spans="1:4" s="52" customFormat="1" ht="20.25" customHeight="1" x14ac:dyDescent="0.25">
      <c r="A504" s="4">
        <v>2</v>
      </c>
      <c r="B504" s="25" t="s">
        <v>30</v>
      </c>
      <c r="C504" s="40" t="s">
        <v>114</v>
      </c>
      <c r="D504" s="26">
        <v>1</v>
      </c>
    </row>
    <row r="505" spans="1:4" s="52" customFormat="1" ht="15.75" customHeight="1" x14ac:dyDescent="0.25">
      <c r="A505" s="4">
        <v>3</v>
      </c>
      <c r="B505" s="25" t="s">
        <v>30</v>
      </c>
      <c r="C505" s="40" t="s">
        <v>114</v>
      </c>
      <c r="D505" s="26">
        <v>4</v>
      </c>
    </row>
    <row r="506" spans="1:4" s="52" customFormat="1" ht="16.5" customHeight="1" x14ac:dyDescent="0.25">
      <c r="A506" s="4">
        <v>4</v>
      </c>
      <c r="B506" s="25" t="s">
        <v>69</v>
      </c>
      <c r="C506" s="40" t="s">
        <v>114</v>
      </c>
      <c r="D506" s="26">
        <v>0.5</v>
      </c>
    </row>
    <row r="507" spans="1:4" s="52" customFormat="1" ht="15.75" customHeight="1" x14ac:dyDescent="0.25">
      <c r="A507" s="4">
        <v>5</v>
      </c>
      <c r="B507" s="25" t="s">
        <v>7</v>
      </c>
      <c r="C507" s="40" t="s">
        <v>114</v>
      </c>
      <c r="D507" s="26">
        <v>1</v>
      </c>
    </row>
    <row r="508" spans="1:4" s="52" customFormat="1" ht="15" customHeight="1" x14ac:dyDescent="0.25">
      <c r="A508" s="4">
        <v>6</v>
      </c>
      <c r="B508" s="25" t="s">
        <v>67</v>
      </c>
      <c r="C508" s="40" t="s">
        <v>114</v>
      </c>
      <c r="D508" s="26">
        <v>2</v>
      </c>
    </row>
    <row r="509" spans="1:4" s="52" customFormat="1" ht="16.5" customHeight="1" x14ac:dyDescent="0.25">
      <c r="A509" s="137" t="s">
        <v>17</v>
      </c>
      <c r="B509" s="137"/>
      <c r="C509" s="33"/>
      <c r="D509" s="30">
        <f>SUM(D503:D508)</f>
        <v>9.5</v>
      </c>
    </row>
    <row r="510" spans="1:4" s="52" customFormat="1" ht="31.5" customHeight="1" x14ac:dyDescent="0.25">
      <c r="A510" s="4">
        <v>7</v>
      </c>
      <c r="B510" s="25" t="s">
        <v>278</v>
      </c>
      <c r="C510" s="40">
        <v>3231</v>
      </c>
      <c r="D510" s="26">
        <v>1</v>
      </c>
    </row>
    <row r="511" spans="1:4" s="52" customFormat="1" ht="30.75" customHeight="1" x14ac:dyDescent="0.25">
      <c r="A511" s="4">
        <v>8</v>
      </c>
      <c r="B511" s="25" t="s">
        <v>291</v>
      </c>
      <c r="C511" s="40">
        <v>3231</v>
      </c>
      <c r="D511" s="26">
        <v>1</v>
      </c>
    </row>
    <row r="512" spans="1:4" s="52" customFormat="1" ht="17.25" customHeight="1" x14ac:dyDescent="0.25">
      <c r="A512" s="4">
        <v>9</v>
      </c>
      <c r="B512" s="25" t="s">
        <v>317</v>
      </c>
      <c r="C512" s="40">
        <v>3231</v>
      </c>
      <c r="D512" s="26">
        <v>1</v>
      </c>
    </row>
    <row r="513" spans="1:4" s="52" customFormat="1" ht="30.75" customHeight="1" x14ac:dyDescent="0.25">
      <c r="A513" s="4">
        <v>10</v>
      </c>
      <c r="B513" s="25" t="s">
        <v>366</v>
      </c>
      <c r="C513" s="40">
        <v>3231</v>
      </c>
      <c r="D513" s="26">
        <v>2</v>
      </c>
    </row>
    <row r="514" spans="1:4" s="52" customFormat="1" ht="27.75" customHeight="1" x14ac:dyDescent="0.25">
      <c r="A514" s="4">
        <v>11</v>
      </c>
      <c r="B514" s="25" t="s">
        <v>367</v>
      </c>
      <c r="C514" s="40">
        <v>3231</v>
      </c>
      <c r="D514" s="27">
        <v>2.75</v>
      </c>
    </row>
    <row r="515" spans="1:4" s="52" customFormat="1" ht="28.5" customHeight="1" x14ac:dyDescent="0.25">
      <c r="A515" s="4">
        <v>12</v>
      </c>
      <c r="B515" s="25" t="s">
        <v>369</v>
      </c>
      <c r="C515" s="40">
        <v>3231</v>
      </c>
      <c r="D515" s="26">
        <v>2</v>
      </c>
    </row>
    <row r="516" spans="1:4" s="52" customFormat="1" ht="29.25" customHeight="1" x14ac:dyDescent="0.25">
      <c r="A516" s="4">
        <v>13</v>
      </c>
      <c r="B516" s="25" t="s">
        <v>368</v>
      </c>
      <c r="C516" s="40">
        <v>3231</v>
      </c>
      <c r="D516" s="27">
        <v>6</v>
      </c>
    </row>
    <row r="517" spans="1:4" s="52" customFormat="1" ht="19.5" customHeight="1" x14ac:dyDescent="0.25">
      <c r="A517" s="4">
        <v>14</v>
      </c>
      <c r="B517" s="25" t="s">
        <v>371</v>
      </c>
      <c r="C517" s="40">
        <v>3231</v>
      </c>
      <c r="D517" s="27">
        <v>1.25</v>
      </c>
    </row>
    <row r="518" spans="1:4" s="52" customFormat="1" ht="15.75" customHeight="1" x14ac:dyDescent="0.25">
      <c r="A518" s="137" t="s">
        <v>17</v>
      </c>
      <c r="B518" s="137"/>
      <c r="C518" s="33"/>
      <c r="D518" s="30">
        <f>SUM(D510:D517)</f>
        <v>17</v>
      </c>
    </row>
    <row r="519" spans="1:4" s="52" customFormat="1" ht="28.5" customHeight="1" x14ac:dyDescent="0.25">
      <c r="A519" s="4">
        <v>15</v>
      </c>
      <c r="B519" s="25" t="s">
        <v>300</v>
      </c>
      <c r="C519" s="40">
        <v>5132</v>
      </c>
      <c r="D519" s="26">
        <v>12</v>
      </c>
    </row>
    <row r="520" spans="1:4" s="52" customFormat="1" ht="31.5" customHeight="1" x14ac:dyDescent="0.25">
      <c r="A520" s="4">
        <v>16</v>
      </c>
      <c r="B520" s="25" t="s">
        <v>293</v>
      </c>
      <c r="C520" s="40">
        <v>5132</v>
      </c>
      <c r="D520" s="26">
        <v>3</v>
      </c>
    </row>
    <row r="521" spans="1:4" s="52" customFormat="1" ht="15" customHeight="1" x14ac:dyDescent="0.25">
      <c r="A521" s="137" t="s">
        <v>17</v>
      </c>
      <c r="B521" s="137"/>
      <c r="C521" s="33"/>
      <c r="D521" s="30">
        <f>SUM(D519:D520)</f>
        <v>15</v>
      </c>
    </row>
    <row r="522" spans="1:4" s="52" customFormat="1" ht="18.75" customHeight="1" x14ac:dyDescent="0.25">
      <c r="A522" s="4">
        <v>17</v>
      </c>
      <c r="B522" s="25" t="s">
        <v>379</v>
      </c>
      <c r="C522" s="40">
        <v>4131</v>
      </c>
      <c r="D522" s="26">
        <v>1</v>
      </c>
    </row>
    <row r="523" spans="1:4" s="52" customFormat="1" ht="18.75" customHeight="1" x14ac:dyDescent="0.25">
      <c r="A523" s="4">
        <v>18</v>
      </c>
      <c r="B523" s="39" t="s">
        <v>163</v>
      </c>
      <c r="C523" s="40" t="s">
        <v>122</v>
      </c>
      <c r="D523" s="26">
        <v>1</v>
      </c>
    </row>
    <row r="524" spans="1:4" s="52" customFormat="1" ht="18.75" customHeight="1" x14ac:dyDescent="0.25">
      <c r="A524" s="4">
        <v>19</v>
      </c>
      <c r="B524" s="25" t="s">
        <v>164</v>
      </c>
      <c r="C524" s="40" t="s">
        <v>165</v>
      </c>
      <c r="D524" s="26">
        <v>1</v>
      </c>
    </row>
    <row r="525" spans="1:4" s="52" customFormat="1" ht="17.25" customHeight="1" x14ac:dyDescent="0.25">
      <c r="A525" s="137" t="s">
        <v>17</v>
      </c>
      <c r="B525" s="137"/>
      <c r="C525" s="33"/>
      <c r="D525" s="30">
        <f>SUM(D522:D524)</f>
        <v>3</v>
      </c>
    </row>
    <row r="526" spans="1:4" s="52" customFormat="1" ht="16.5" customHeight="1" x14ac:dyDescent="0.25">
      <c r="A526" s="147" t="s">
        <v>19</v>
      </c>
      <c r="B526" s="147"/>
      <c r="C526" s="34"/>
      <c r="D526" s="30">
        <f>D509+D518+D521+D525</f>
        <v>44.5</v>
      </c>
    </row>
    <row r="527" spans="1:4" s="52" customFormat="1" ht="12" customHeight="1" x14ac:dyDescent="0.25">
      <c r="A527" s="15"/>
      <c r="B527" s="16"/>
      <c r="C527" s="36"/>
      <c r="D527" s="16"/>
    </row>
    <row r="528" spans="1:4" s="52" customFormat="1" ht="20.25" customHeight="1" x14ac:dyDescent="0.25">
      <c r="A528" s="4"/>
      <c r="B528" s="59" t="s">
        <v>398</v>
      </c>
      <c r="C528" s="135"/>
      <c r="D528" s="136"/>
    </row>
    <row r="529" spans="1:4" s="52" customFormat="1" ht="18" customHeight="1" x14ac:dyDescent="0.25">
      <c r="A529" s="29">
        <v>1</v>
      </c>
      <c r="B529" s="25" t="s">
        <v>141</v>
      </c>
      <c r="C529" s="40" t="s">
        <v>113</v>
      </c>
      <c r="D529" s="26">
        <v>1</v>
      </c>
    </row>
    <row r="530" spans="1:4" s="52" customFormat="1" ht="16.5" customHeight="1" x14ac:dyDescent="0.25">
      <c r="A530" s="4">
        <v>2</v>
      </c>
      <c r="B530" s="25" t="s">
        <v>73</v>
      </c>
      <c r="C530" s="40" t="s">
        <v>114</v>
      </c>
      <c r="D530" s="4">
        <v>0.5</v>
      </c>
    </row>
    <row r="531" spans="1:4" s="52" customFormat="1" ht="18" customHeight="1" x14ac:dyDescent="0.25">
      <c r="A531" s="4">
        <v>3</v>
      </c>
      <c r="B531" s="25" t="s">
        <v>88</v>
      </c>
      <c r="C531" s="40" t="s">
        <v>114</v>
      </c>
      <c r="D531" s="26">
        <v>1</v>
      </c>
    </row>
    <row r="532" spans="1:4" s="8" customFormat="1" ht="16.5" customHeight="1" x14ac:dyDescent="0.2">
      <c r="A532" s="137" t="s">
        <v>17</v>
      </c>
      <c r="B532" s="137"/>
      <c r="C532" s="33"/>
      <c r="D532" s="30">
        <f>SUM(D529:D531)</f>
        <v>2.5</v>
      </c>
    </row>
    <row r="533" spans="1:4" s="8" customFormat="1" ht="28.5" customHeight="1" x14ac:dyDescent="0.2">
      <c r="A533" s="4">
        <v>4</v>
      </c>
      <c r="B533" s="25" t="s">
        <v>278</v>
      </c>
      <c r="C533" s="40">
        <v>3231</v>
      </c>
      <c r="D533" s="26">
        <v>1</v>
      </c>
    </row>
    <row r="534" spans="1:4" s="52" customFormat="1" ht="28.5" customHeight="1" x14ac:dyDescent="0.25">
      <c r="A534" s="4">
        <v>5</v>
      </c>
      <c r="B534" s="25" t="s">
        <v>307</v>
      </c>
      <c r="C534" s="40">
        <v>3231</v>
      </c>
      <c r="D534" s="26">
        <v>1</v>
      </c>
    </row>
    <row r="535" spans="1:4" s="52" customFormat="1" ht="29.25" customHeight="1" x14ac:dyDescent="0.25">
      <c r="A535" s="4">
        <v>6</v>
      </c>
      <c r="B535" s="25" t="s">
        <v>366</v>
      </c>
      <c r="C535" s="40">
        <v>3231</v>
      </c>
      <c r="D535" s="26">
        <v>2</v>
      </c>
    </row>
    <row r="536" spans="1:4" s="52" customFormat="1" ht="30" customHeight="1" x14ac:dyDescent="0.25">
      <c r="A536" s="4">
        <v>7</v>
      </c>
      <c r="B536" s="25" t="s">
        <v>367</v>
      </c>
      <c r="C536" s="40">
        <v>3231</v>
      </c>
      <c r="D536" s="26">
        <v>1</v>
      </c>
    </row>
    <row r="537" spans="1:4" s="52" customFormat="1" ht="28.5" customHeight="1" x14ac:dyDescent="0.25">
      <c r="A537" s="4">
        <v>8</v>
      </c>
      <c r="B537" s="25" t="s">
        <v>368</v>
      </c>
      <c r="C537" s="40">
        <v>3231</v>
      </c>
      <c r="D537" s="26">
        <v>2</v>
      </c>
    </row>
    <row r="538" spans="1:4" s="52" customFormat="1" ht="15" customHeight="1" x14ac:dyDescent="0.25">
      <c r="A538" s="137" t="s">
        <v>17</v>
      </c>
      <c r="B538" s="137"/>
      <c r="C538" s="33"/>
      <c r="D538" s="30">
        <f>SUM(D533:D537)</f>
        <v>7</v>
      </c>
    </row>
    <row r="539" spans="1:4" s="52" customFormat="1" ht="33" customHeight="1" x14ac:dyDescent="0.25">
      <c r="A539" s="4">
        <v>9</v>
      </c>
      <c r="B539" s="25" t="s">
        <v>293</v>
      </c>
      <c r="C539" s="40">
        <v>5132</v>
      </c>
      <c r="D539" s="26">
        <v>1</v>
      </c>
    </row>
    <row r="540" spans="1:4" s="52" customFormat="1" ht="30.75" customHeight="1" x14ac:dyDescent="0.25">
      <c r="A540" s="29">
        <v>10</v>
      </c>
      <c r="B540" s="25" t="s">
        <v>300</v>
      </c>
      <c r="C540" s="40">
        <v>5132</v>
      </c>
      <c r="D540" s="26">
        <v>3</v>
      </c>
    </row>
    <row r="541" spans="1:4" s="52" customFormat="1" ht="18" customHeight="1" x14ac:dyDescent="0.25">
      <c r="A541" s="137" t="s">
        <v>17</v>
      </c>
      <c r="B541" s="137"/>
      <c r="C541" s="33"/>
      <c r="D541" s="30">
        <f>SUM(D539:D540)</f>
        <v>4</v>
      </c>
    </row>
    <row r="542" spans="1:4" s="52" customFormat="1" ht="16.5" customHeight="1" x14ac:dyDescent="0.25">
      <c r="A542" s="4">
        <v>11</v>
      </c>
      <c r="B542" s="25" t="s">
        <v>379</v>
      </c>
      <c r="C542" s="40">
        <v>4131</v>
      </c>
      <c r="D542" s="26">
        <v>1</v>
      </c>
    </row>
    <row r="543" spans="1:4" s="52" customFormat="1" ht="17.25" customHeight="1" x14ac:dyDescent="0.25">
      <c r="A543" s="137" t="s">
        <v>17</v>
      </c>
      <c r="B543" s="137"/>
      <c r="C543" s="33"/>
      <c r="D543" s="30">
        <f>SUM(D542)</f>
        <v>1</v>
      </c>
    </row>
    <row r="544" spans="1:4" s="52" customFormat="1" ht="15.75" customHeight="1" x14ac:dyDescent="0.25">
      <c r="A544" s="147" t="s">
        <v>19</v>
      </c>
      <c r="B544" s="147"/>
      <c r="C544" s="34"/>
      <c r="D544" s="30">
        <f>D532+D538+D541+D543</f>
        <v>14.5</v>
      </c>
    </row>
    <row r="545" spans="1:4" s="52" customFormat="1" ht="14.25" customHeight="1" x14ac:dyDescent="0.25">
      <c r="A545" s="57"/>
      <c r="B545" s="58"/>
      <c r="C545" s="36"/>
      <c r="D545" s="58"/>
    </row>
    <row r="546" spans="1:4" s="52" customFormat="1" ht="18" customHeight="1" x14ac:dyDescent="0.25">
      <c r="A546" s="4"/>
      <c r="B546" s="59" t="s">
        <v>399</v>
      </c>
      <c r="C546" s="135"/>
      <c r="D546" s="136"/>
    </row>
    <row r="547" spans="1:4" s="52" customFormat="1" ht="16.5" customHeight="1" x14ac:dyDescent="0.25">
      <c r="A547" s="4">
        <v>1</v>
      </c>
      <c r="B547" s="25" t="s">
        <v>141</v>
      </c>
      <c r="C547" s="40" t="s">
        <v>113</v>
      </c>
      <c r="D547" s="26">
        <v>1</v>
      </c>
    </row>
    <row r="548" spans="1:4" s="52" customFormat="1" ht="17.25" customHeight="1" x14ac:dyDescent="0.25">
      <c r="A548" s="4">
        <v>2</v>
      </c>
      <c r="B548" s="25" t="s">
        <v>31</v>
      </c>
      <c r="C548" s="40" t="s">
        <v>114</v>
      </c>
      <c r="D548" s="27">
        <v>2.25</v>
      </c>
    </row>
    <row r="549" spans="1:4" s="52" customFormat="1" ht="17.25" customHeight="1" x14ac:dyDescent="0.25">
      <c r="A549" s="4">
        <v>3</v>
      </c>
      <c r="B549" s="25" t="s">
        <v>319</v>
      </c>
      <c r="C549" s="40" t="s">
        <v>114</v>
      </c>
      <c r="D549" s="26">
        <v>1</v>
      </c>
    </row>
    <row r="550" spans="1:4" s="52" customFormat="1" ht="17.25" customHeight="1" x14ac:dyDescent="0.25">
      <c r="A550" s="4">
        <v>4</v>
      </c>
      <c r="B550" s="25" t="s">
        <v>189</v>
      </c>
      <c r="C550" s="40" t="s">
        <v>114</v>
      </c>
      <c r="D550" s="26">
        <v>0.5</v>
      </c>
    </row>
    <row r="551" spans="1:4" s="52" customFormat="1" ht="16.5" customHeight="1" x14ac:dyDescent="0.25">
      <c r="A551" s="4">
        <v>5</v>
      </c>
      <c r="B551" s="25" t="s">
        <v>57</v>
      </c>
      <c r="C551" s="40">
        <v>3229</v>
      </c>
      <c r="D551" s="26">
        <v>1</v>
      </c>
    </row>
    <row r="552" spans="1:4" s="52" customFormat="1" ht="16.5" customHeight="1" x14ac:dyDescent="0.25">
      <c r="A552" s="137" t="s">
        <v>17</v>
      </c>
      <c r="B552" s="137"/>
      <c r="C552" s="33"/>
      <c r="D552" s="28">
        <f>SUM(D547:D551)</f>
        <v>5.75</v>
      </c>
    </row>
    <row r="553" spans="1:4" s="52" customFormat="1" ht="28.5" customHeight="1" x14ac:dyDescent="0.25">
      <c r="A553" s="4">
        <v>6</v>
      </c>
      <c r="B553" s="25" t="s">
        <v>278</v>
      </c>
      <c r="C553" s="40">
        <v>3231</v>
      </c>
      <c r="D553" s="26">
        <v>1</v>
      </c>
    </row>
    <row r="554" spans="1:4" s="52" customFormat="1" ht="17.25" customHeight="1" x14ac:dyDescent="0.25">
      <c r="A554" s="4">
        <v>7</v>
      </c>
      <c r="B554" s="25" t="s">
        <v>317</v>
      </c>
      <c r="C554" s="40">
        <v>3231</v>
      </c>
      <c r="D554" s="26">
        <v>1</v>
      </c>
    </row>
    <row r="555" spans="1:4" s="52" customFormat="1" ht="28.5" customHeight="1" x14ac:dyDescent="0.25">
      <c r="A555" s="4">
        <v>8</v>
      </c>
      <c r="B555" s="25" t="s">
        <v>366</v>
      </c>
      <c r="C555" s="40">
        <v>3231</v>
      </c>
      <c r="D555" s="26">
        <v>1</v>
      </c>
    </row>
    <row r="556" spans="1:4" s="52" customFormat="1" ht="31.5" customHeight="1" x14ac:dyDescent="0.25">
      <c r="A556" s="4">
        <v>9</v>
      </c>
      <c r="B556" s="25" t="s">
        <v>367</v>
      </c>
      <c r="C556" s="40">
        <v>3231</v>
      </c>
      <c r="D556" s="26">
        <v>3</v>
      </c>
    </row>
    <row r="557" spans="1:4" s="52" customFormat="1" ht="33" customHeight="1" x14ac:dyDescent="0.25">
      <c r="A557" s="29">
        <v>10</v>
      </c>
      <c r="B557" s="25" t="s">
        <v>369</v>
      </c>
      <c r="C557" s="40">
        <v>3231</v>
      </c>
      <c r="D557" s="26">
        <v>1</v>
      </c>
    </row>
    <row r="558" spans="1:4" s="52" customFormat="1" ht="19.5" customHeight="1" x14ac:dyDescent="0.25">
      <c r="A558" s="137" t="s">
        <v>17</v>
      </c>
      <c r="B558" s="137"/>
      <c r="C558" s="33"/>
      <c r="D558" s="30">
        <f>SUM(D553:D557)</f>
        <v>7</v>
      </c>
    </row>
    <row r="559" spans="1:4" s="8" customFormat="1" ht="31.5" customHeight="1" x14ac:dyDescent="0.2">
      <c r="A559" s="4">
        <v>11</v>
      </c>
      <c r="B559" s="25" t="s">
        <v>300</v>
      </c>
      <c r="C559" s="40">
        <v>5132</v>
      </c>
      <c r="D559" s="26">
        <v>4</v>
      </c>
    </row>
    <row r="560" spans="1:4" s="52" customFormat="1" ht="33" customHeight="1" x14ac:dyDescent="0.25">
      <c r="A560" s="4">
        <v>12</v>
      </c>
      <c r="B560" s="25" t="s">
        <v>293</v>
      </c>
      <c r="C560" s="40">
        <v>5132</v>
      </c>
      <c r="D560" s="26">
        <v>1</v>
      </c>
    </row>
    <row r="561" spans="1:4" s="52" customFormat="1" ht="19.5" customHeight="1" x14ac:dyDescent="0.25">
      <c r="A561" s="137" t="s">
        <v>17</v>
      </c>
      <c r="B561" s="137"/>
      <c r="C561" s="33"/>
      <c r="D561" s="30">
        <f>SUM(D559:D560)</f>
        <v>5</v>
      </c>
    </row>
    <row r="562" spans="1:4" s="52" customFormat="1" ht="16.5" customHeight="1" x14ac:dyDescent="0.25">
      <c r="A562" s="147" t="s">
        <v>19</v>
      </c>
      <c r="B562" s="147"/>
      <c r="C562" s="34"/>
      <c r="D562" s="28">
        <f>D552+D558+D561</f>
        <v>17.75</v>
      </c>
    </row>
    <row r="563" spans="1:4" s="90" customFormat="1" ht="18.75" customHeight="1" x14ac:dyDescent="0.25">
      <c r="A563" s="57"/>
      <c r="B563" s="58"/>
      <c r="C563" s="36"/>
      <c r="D563" s="58"/>
    </row>
    <row r="564" spans="1:4" s="52" customFormat="1" ht="18" customHeight="1" x14ac:dyDescent="0.25">
      <c r="A564" s="4"/>
      <c r="B564" s="59" t="s">
        <v>123</v>
      </c>
      <c r="C564" s="135"/>
      <c r="D564" s="136"/>
    </row>
    <row r="565" spans="1:4" s="52" customFormat="1" ht="17.25" customHeight="1" x14ac:dyDescent="0.25">
      <c r="A565" s="4">
        <v>1</v>
      </c>
      <c r="B565" s="25" t="s">
        <v>142</v>
      </c>
      <c r="C565" s="40" t="s">
        <v>113</v>
      </c>
      <c r="D565" s="61">
        <v>1</v>
      </c>
    </row>
    <row r="566" spans="1:4" s="52" customFormat="1" ht="18" customHeight="1" x14ac:dyDescent="0.25">
      <c r="A566" s="4">
        <v>2</v>
      </c>
      <c r="B566" s="25" t="s">
        <v>11</v>
      </c>
      <c r="C566" s="40" t="s">
        <v>114</v>
      </c>
      <c r="D566" s="26">
        <v>2</v>
      </c>
    </row>
    <row r="567" spans="1:4" s="52" customFormat="1" ht="18.75" customHeight="1" x14ac:dyDescent="0.25">
      <c r="A567" s="4">
        <v>3</v>
      </c>
      <c r="B567" s="25" t="s">
        <v>65</v>
      </c>
      <c r="C567" s="40" t="s">
        <v>114</v>
      </c>
      <c r="D567" s="27">
        <v>0.25</v>
      </c>
    </row>
    <row r="568" spans="1:4" s="52" customFormat="1" ht="15.75" customHeight="1" x14ac:dyDescent="0.25">
      <c r="A568" s="4">
        <v>4</v>
      </c>
      <c r="B568" s="25" t="s">
        <v>106</v>
      </c>
      <c r="C568" s="40" t="s">
        <v>114</v>
      </c>
      <c r="D568" s="27">
        <v>1.25</v>
      </c>
    </row>
    <row r="569" spans="1:4" s="52" customFormat="1" ht="18" customHeight="1" x14ac:dyDescent="0.25">
      <c r="A569" s="4">
        <v>5</v>
      </c>
      <c r="B569" s="25" t="s">
        <v>57</v>
      </c>
      <c r="C569" s="40">
        <v>3229</v>
      </c>
      <c r="D569" s="26">
        <v>7</v>
      </c>
    </row>
    <row r="570" spans="1:4" s="52" customFormat="1" ht="15.75" customHeight="1" x14ac:dyDescent="0.25">
      <c r="A570" s="144" t="s">
        <v>17</v>
      </c>
      <c r="B570" s="145"/>
      <c r="C570" s="37"/>
      <c r="D570" s="30">
        <f>SUM(D565:D569)</f>
        <v>11.5</v>
      </c>
    </row>
    <row r="571" spans="1:4" s="52" customFormat="1" ht="29.25" customHeight="1" x14ac:dyDescent="0.25">
      <c r="A571" s="4">
        <v>6</v>
      </c>
      <c r="B571" s="25" t="s">
        <v>278</v>
      </c>
      <c r="C571" s="40">
        <v>3231</v>
      </c>
      <c r="D571" s="26">
        <v>1</v>
      </c>
    </row>
    <row r="572" spans="1:4" s="52" customFormat="1" ht="30" customHeight="1" x14ac:dyDescent="0.25">
      <c r="A572" s="4">
        <v>7</v>
      </c>
      <c r="B572" s="25" t="s">
        <v>291</v>
      </c>
      <c r="C572" s="40">
        <v>3231</v>
      </c>
      <c r="D572" s="26">
        <v>1</v>
      </c>
    </row>
    <row r="573" spans="1:4" s="52" customFormat="1" ht="29.25" customHeight="1" x14ac:dyDescent="0.25">
      <c r="A573" s="4">
        <v>8</v>
      </c>
      <c r="B573" s="25" t="s">
        <v>367</v>
      </c>
      <c r="C573" s="40">
        <v>3231</v>
      </c>
      <c r="D573" s="26">
        <v>2</v>
      </c>
    </row>
    <row r="574" spans="1:4" s="52" customFormat="1" ht="29.25" customHeight="1" x14ac:dyDescent="0.25">
      <c r="A574" s="4">
        <v>9</v>
      </c>
      <c r="B574" s="25" t="s">
        <v>369</v>
      </c>
      <c r="C574" s="40">
        <v>3231</v>
      </c>
      <c r="D574" s="26">
        <v>1</v>
      </c>
    </row>
    <row r="575" spans="1:4" s="52" customFormat="1" ht="29.25" customHeight="1" x14ac:dyDescent="0.25">
      <c r="A575" s="4">
        <v>10</v>
      </c>
      <c r="B575" s="25" t="s">
        <v>368</v>
      </c>
      <c r="C575" s="40">
        <v>3231</v>
      </c>
      <c r="D575" s="26">
        <v>2</v>
      </c>
    </row>
    <row r="576" spans="1:4" s="52" customFormat="1" ht="15.75" customHeight="1" x14ac:dyDescent="0.25">
      <c r="A576" s="137" t="s">
        <v>17</v>
      </c>
      <c r="B576" s="137"/>
      <c r="C576" s="33"/>
      <c r="D576" s="30">
        <f>SUM(D571:D575)</f>
        <v>7</v>
      </c>
    </row>
    <row r="577" spans="1:4" s="52" customFormat="1" ht="32.25" customHeight="1" x14ac:dyDescent="0.25">
      <c r="A577" s="4">
        <v>11</v>
      </c>
      <c r="B577" s="25" t="s">
        <v>300</v>
      </c>
      <c r="C577" s="40">
        <v>5132</v>
      </c>
      <c r="D577" s="26">
        <v>5</v>
      </c>
    </row>
    <row r="578" spans="1:4" s="52" customFormat="1" ht="33" customHeight="1" x14ac:dyDescent="0.25">
      <c r="A578" s="4">
        <v>12</v>
      </c>
      <c r="B578" s="25" t="s">
        <v>293</v>
      </c>
      <c r="C578" s="40">
        <v>5132</v>
      </c>
      <c r="D578" s="26">
        <v>1</v>
      </c>
    </row>
    <row r="579" spans="1:4" s="52" customFormat="1" ht="19.5" customHeight="1" x14ac:dyDescent="0.25">
      <c r="A579" s="137" t="s">
        <v>17</v>
      </c>
      <c r="B579" s="137"/>
      <c r="C579" s="33"/>
      <c r="D579" s="30">
        <f>SUM(D577:D578)</f>
        <v>6</v>
      </c>
    </row>
    <row r="580" spans="1:4" s="52" customFormat="1" ht="21.75" customHeight="1" x14ac:dyDescent="0.25">
      <c r="A580" s="4">
        <v>13</v>
      </c>
      <c r="B580" s="25" t="s">
        <v>379</v>
      </c>
      <c r="C580" s="40">
        <v>4131</v>
      </c>
      <c r="D580" s="26">
        <v>1</v>
      </c>
    </row>
    <row r="581" spans="1:4" s="52" customFormat="1" ht="18" customHeight="1" x14ac:dyDescent="0.25">
      <c r="A581" s="137" t="s">
        <v>17</v>
      </c>
      <c r="B581" s="137"/>
      <c r="C581" s="33"/>
      <c r="D581" s="30">
        <f>SUM(D580:D580)</f>
        <v>1</v>
      </c>
    </row>
    <row r="582" spans="1:4" s="52" customFormat="1" ht="16.5" customHeight="1" x14ac:dyDescent="0.25">
      <c r="A582" s="144" t="s">
        <v>19</v>
      </c>
      <c r="B582" s="146"/>
      <c r="C582" s="70"/>
      <c r="D582" s="30">
        <f>D570+D576+D579+D581</f>
        <v>25.5</v>
      </c>
    </row>
    <row r="583" spans="1:4" s="52" customFormat="1" ht="17.25" customHeight="1" x14ac:dyDescent="0.25">
      <c r="A583" s="133"/>
      <c r="B583" s="134"/>
      <c r="C583" s="134"/>
      <c r="D583" s="134"/>
    </row>
    <row r="584" spans="1:4" s="52" customFormat="1" ht="19.5" customHeight="1" x14ac:dyDescent="0.25">
      <c r="A584" s="4"/>
      <c r="B584" s="56" t="s">
        <v>400</v>
      </c>
      <c r="C584" s="135"/>
      <c r="D584" s="136"/>
    </row>
    <row r="585" spans="1:4" s="52" customFormat="1" ht="20.25" customHeight="1" x14ac:dyDescent="0.25">
      <c r="A585" s="4">
        <v>1</v>
      </c>
      <c r="B585" s="25" t="s">
        <v>141</v>
      </c>
      <c r="C585" s="40" t="s">
        <v>113</v>
      </c>
      <c r="D585" s="26">
        <v>1</v>
      </c>
    </row>
    <row r="586" spans="1:4" s="52" customFormat="1" ht="19.5" customHeight="1" x14ac:dyDescent="0.25">
      <c r="A586" s="4">
        <v>2</v>
      </c>
      <c r="B586" s="25" t="s">
        <v>32</v>
      </c>
      <c r="C586" s="40" t="s">
        <v>114</v>
      </c>
      <c r="D586" s="27">
        <v>1.25</v>
      </c>
    </row>
    <row r="587" spans="1:4" s="52" customFormat="1" ht="20.25" customHeight="1" x14ac:dyDescent="0.25">
      <c r="A587" s="4">
        <v>3</v>
      </c>
      <c r="B587" s="25" t="s">
        <v>210</v>
      </c>
      <c r="C587" s="40" t="s">
        <v>114</v>
      </c>
      <c r="D587" s="26">
        <v>1.5</v>
      </c>
    </row>
    <row r="588" spans="1:4" s="52" customFormat="1" ht="15.75" customHeight="1" x14ac:dyDescent="0.25">
      <c r="A588" s="4">
        <v>4</v>
      </c>
      <c r="B588" s="25" t="s">
        <v>102</v>
      </c>
      <c r="C588" s="40" t="s">
        <v>114</v>
      </c>
      <c r="D588" s="27">
        <v>0.25</v>
      </c>
    </row>
    <row r="589" spans="1:4" s="52" customFormat="1" ht="20.25" customHeight="1" x14ac:dyDescent="0.25">
      <c r="A589" s="4">
        <v>5</v>
      </c>
      <c r="B589" s="25" t="s">
        <v>103</v>
      </c>
      <c r="C589" s="40" t="s">
        <v>114</v>
      </c>
      <c r="D589" s="26">
        <v>1</v>
      </c>
    </row>
    <row r="590" spans="1:4" s="52" customFormat="1" ht="18" customHeight="1" x14ac:dyDescent="0.25">
      <c r="A590" s="4">
        <v>6</v>
      </c>
      <c r="B590" s="25" t="s">
        <v>57</v>
      </c>
      <c r="C590" s="40">
        <v>3229</v>
      </c>
      <c r="D590" s="26">
        <v>1</v>
      </c>
    </row>
    <row r="591" spans="1:4" s="52" customFormat="1" ht="17.25" customHeight="1" x14ac:dyDescent="0.25">
      <c r="A591" s="137" t="s">
        <v>17</v>
      </c>
      <c r="B591" s="137"/>
      <c r="C591" s="33"/>
      <c r="D591" s="30">
        <f>SUM(D585:D590)</f>
        <v>6</v>
      </c>
    </row>
    <row r="592" spans="1:4" s="52" customFormat="1" ht="28.5" customHeight="1" x14ac:dyDescent="0.25">
      <c r="A592" s="4">
        <v>7</v>
      </c>
      <c r="B592" s="25" t="s">
        <v>278</v>
      </c>
      <c r="C592" s="40">
        <v>3231</v>
      </c>
      <c r="D592" s="26">
        <v>1</v>
      </c>
    </row>
    <row r="593" spans="1:4" s="52" customFormat="1" ht="31.5" customHeight="1" x14ac:dyDescent="0.25">
      <c r="A593" s="4">
        <v>8</v>
      </c>
      <c r="B593" s="25" t="s">
        <v>297</v>
      </c>
      <c r="C593" s="40">
        <v>3231</v>
      </c>
      <c r="D593" s="26">
        <v>1</v>
      </c>
    </row>
    <row r="594" spans="1:4" s="52" customFormat="1" ht="29.25" customHeight="1" x14ac:dyDescent="0.25">
      <c r="A594" s="4">
        <v>9</v>
      </c>
      <c r="B594" s="25" t="s">
        <v>367</v>
      </c>
      <c r="C594" s="40">
        <v>3231</v>
      </c>
      <c r="D594" s="26">
        <v>4</v>
      </c>
    </row>
    <row r="595" spans="1:4" s="52" customFormat="1" ht="30" customHeight="1" x14ac:dyDescent="0.25">
      <c r="A595" s="4">
        <v>10</v>
      </c>
      <c r="B595" s="25" t="s">
        <v>369</v>
      </c>
      <c r="C595" s="40">
        <v>3231</v>
      </c>
      <c r="D595" s="26">
        <v>2</v>
      </c>
    </row>
    <row r="596" spans="1:4" s="52" customFormat="1" ht="31.5" customHeight="1" x14ac:dyDescent="0.25">
      <c r="A596" s="4">
        <v>11</v>
      </c>
      <c r="B596" s="25" t="s">
        <v>320</v>
      </c>
      <c r="C596" s="40">
        <v>3231</v>
      </c>
      <c r="D596" s="26">
        <v>2.5</v>
      </c>
    </row>
    <row r="597" spans="1:4" s="52" customFormat="1" ht="30.75" customHeight="1" x14ac:dyDescent="0.25">
      <c r="A597" s="4">
        <v>12</v>
      </c>
      <c r="B597" s="25" t="s">
        <v>321</v>
      </c>
      <c r="C597" s="40">
        <v>3231</v>
      </c>
      <c r="D597" s="27">
        <v>1.25</v>
      </c>
    </row>
    <row r="598" spans="1:4" s="52" customFormat="1" ht="30" customHeight="1" x14ac:dyDescent="0.25">
      <c r="A598" s="4">
        <v>13</v>
      </c>
      <c r="B598" s="25" t="s">
        <v>322</v>
      </c>
      <c r="C598" s="40">
        <v>3231</v>
      </c>
      <c r="D598" s="27">
        <v>0.25</v>
      </c>
    </row>
    <row r="599" spans="1:4" s="52" customFormat="1" ht="29.25" customHeight="1" x14ac:dyDescent="0.25">
      <c r="A599" s="4">
        <v>14</v>
      </c>
      <c r="B599" s="25" t="s">
        <v>323</v>
      </c>
      <c r="C599" s="40">
        <v>3231</v>
      </c>
      <c r="D599" s="26">
        <v>1</v>
      </c>
    </row>
    <row r="600" spans="1:4" s="52" customFormat="1" ht="30" customHeight="1" x14ac:dyDescent="0.25">
      <c r="A600" s="4">
        <v>15</v>
      </c>
      <c r="B600" s="25" t="s">
        <v>324</v>
      </c>
      <c r="C600" s="40">
        <v>3231</v>
      </c>
      <c r="D600" s="26">
        <v>2</v>
      </c>
    </row>
    <row r="601" spans="1:4" s="52" customFormat="1" ht="28.5" customHeight="1" x14ac:dyDescent="0.25">
      <c r="A601" s="4">
        <v>16</v>
      </c>
      <c r="B601" s="25" t="s">
        <v>325</v>
      </c>
      <c r="C601" s="40">
        <v>3231</v>
      </c>
      <c r="D601" s="27">
        <v>3.25</v>
      </c>
    </row>
    <row r="602" spans="1:4" s="52" customFormat="1" ht="17.25" customHeight="1" x14ac:dyDescent="0.25">
      <c r="A602" s="137" t="s">
        <v>17</v>
      </c>
      <c r="B602" s="137"/>
      <c r="C602" s="33"/>
      <c r="D602" s="28">
        <f>SUM(D592:D601)</f>
        <v>18.25</v>
      </c>
    </row>
    <row r="603" spans="1:4" s="52" customFormat="1" ht="27.75" customHeight="1" x14ac:dyDescent="0.25">
      <c r="A603" s="4">
        <v>17</v>
      </c>
      <c r="B603" s="25" t="s">
        <v>293</v>
      </c>
      <c r="C603" s="40">
        <v>5132</v>
      </c>
      <c r="D603" s="26">
        <v>1</v>
      </c>
    </row>
    <row r="604" spans="1:4" s="52" customFormat="1" ht="30.75" customHeight="1" x14ac:dyDescent="0.25">
      <c r="A604" s="4">
        <v>18</v>
      </c>
      <c r="B604" s="25" t="s">
        <v>300</v>
      </c>
      <c r="C604" s="40">
        <v>5132</v>
      </c>
      <c r="D604" s="26">
        <v>6</v>
      </c>
    </row>
    <row r="605" spans="1:4" s="52" customFormat="1" ht="30.75" customHeight="1" x14ac:dyDescent="0.25">
      <c r="A605" s="4">
        <v>19</v>
      </c>
      <c r="B605" s="25" t="s">
        <v>411</v>
      </c>
      <c r="C605" s="40">
        <v>5132</v>
      </c>
      <c r="D605" s="26">
        <v>5</v>
      </c>
    </row>
    <row r="606" spans="1:4" s="52" customFormat="1" ht="17.25" customHeight="1" x14ac:dyDescent="0.25">
      <c r="A606" s="137" t="s">
        <v>17</v>
      </c>
      <c r="B606" s="137"/>
      <c r="C606" s="33"/>
      <c r="D606" s="30">
        <f>SUM(D603:D605)</f>
        <v>12</v>
      </c>
    </row>
    <row r="607" spans="1:4" s="52" customFormat="1" ht="21" customHeight="1" x14ac:dyDescent="0.25">
      <c r="A607" s="4">
        <v>20</v>
      </c>
      <c r="B607" s="25" t="s">
        <v>71</v>
      </c>
      <c r="C607" s="40" t="s">
        <v>117</v>
      </c>
      <c r="D607" s="26">
        <v>1</v>
      </c>
    </row>
    <row r="608" spans="1:4" s="52" customFormat="1" ht="18" customHeight="1" x14ac:dyDescent="0.25">
      <c r="A608" s="4">
        <v>21</v>
      </c>
      <c r="B608" s="25" t="s">
        <v>150</v>
      </c>
      <c r="C608" s="40">
        <v>3119</v>
      </c>
      <c r="D608" s="26">
        <v>2</v>
      </c>
    </row>
    <row r="609" spans="1:4" s="52" customFormat="1" ht="19.5" customHeight="1" x14ac:dyDescent="0.25">
      <c r="A609" s="4">
        <v>22</v>
      </c>
      <c r="B609" s="25" t="s">
        <v>190</v>
      </c>
      <c r="C609" s="40">
        <v>3119</v>
      </c>
      <c r="D609" s="26">
        <v>0.5</v>
      </c>
    </row>
    <row r="610" spans="1:4" s="52" customFormat="1" ht="17.25" customHeight="1" x14ac:dyDescent="0.25">
      <c r="A610" s="4">
        <v>23</v>
      </c>
      <c r="B610" s="25" t="s">
        <v>379</v>
      </c>
      <c r="C610" s="40">
        <v>4131</v>
      </c>
      <c r="D610" s="26">
        <v>1</v>
      </c>
    </row>
    <row r="611" spans="1:4" s="52" customFormat="1" ht="17.25" customHeight="1" x14ac:dyDescent="0.25">
      <c r="A611" s="137" t="s">
        <v>17</v>
      </c>
      <c r="B611" s="137"/>
      <c r="C611" s="33"/>
      <c r="D611" s="30">
        <f>SUM(D607:D610)</f>
        <v>4.5</v>
      </c>
    </row>
    <row r="612" spans="1:4" s="52" customFormat="1" ht="16.5" customHeight="1" x14ac:dyDescent="0.25">
      <c r="A612" s="147" t="s">
        <v>19</v>
      </c>
      <c r="B612" s="147"/>
      <c r="C612" s="34"/>
      <c r="D612" s="28">
        <f>D591+D602+D606+D611</f>
        <v>40.75</v>
      </c>
    </row>
    <row r="613" spans="1:4" s="52" customFormat="1" ht="12" customHeight="1" x14ac:dyDescent="0.25">
      <c r="A613" s="15"/>
      <c r="B613" s="21"/>
      <c r="C613" s="36"/>
      <c r="D613" s="16"/>
    </row>
    <row r="614" spans="1:4" s="52" customFormat="1" ht="22.5" customHeight="1" x14ac:dyDescent="0.25">
      <c r="A614" s="159"/>
      <c r="B614" s="62" t="s">
        <v>126</v>
      </c>
      <c r="C614" s="155"/>
      <c r="D614" s="156"/>
    </row>
    <row r="615" spans="1:4" s="52" customFormat="1" ht="29.25" customHeight="1" x14ac:dyDescent="0.25">
      <c r="A615" s="160"/>
      <c r="B615" s="63" t="s">
        <v>148</v>
      </c>
      <c r="C615" s="157"/>
      <c r="D615" s="158"/>
    </row>
    <row r="616" spans="1:4" s="52" customFormat="1" ht="16.5" customHeight="1" x14ac:dyDescent="0.25">
      <c r="A616" s="4">
        <v>1</v>
      </c>
      <c r="B616" s="71" t="s">
        <v>141</v>
      </c>
      <c r="C616" s="40" t="s">
        <v>113</v>
      </c>
      <c r="D616" s="26">
        <v>1</v>
      </c>
    </row>
    <row r="617" spans="1:4" s="8" customFormat="1" ht="18" customHeight="1" x14ac:dyDescent="0.2">
      <c r="A617" s="4">
        <v>2</v>
      </c>
      <c r="B617" s="25" t="s">
        <v>12</v>
      </c>
      <c r="C617" s="40" t="s">
        <v>114</v>
      </c>
      <c r="D617" s="26">
        <v>0.5</v>
      </c>
    </row>
    <row r="618" spans="1:4" s="52" customFormat="1" ht="16.5" customHeight="1" x14ac:dyDescent="0.25">
      <c r="A618" s="4">
        <v>3</v>
      </c>
      <c r="B618" s="25" t="s">
        <v>6</v>
      </c>
      <c r="C618" s="40" t="s">
        <v>114</v>
      </c>
      <c r="D618" s="26">
        <v>0.5</v>
      </c>
    </row>
    <row r="619" spans="1:4" s="52" customFormat="1" ht="16.5" customHeight="1" x14ac:dyDescent="0.25">
      <c r="A619" s="4">
        <v>4</v>
      </c>
      <c r="B619" s="25" t="s">
        <v>174</v>
      </c>
      <c r="C619" s="40" t="s">
        <v>114</v>
      </c>
      <c r="D619" s="26">
        <v>0.5</v>
      </c>
    </row>
    <row r="620" spans="1:4" s="52" customFormat="1" ht="16.5" customHeight="1" x14ac:dyDescent="0.25">
      <c r="A620" s="137" t="s">
        <v>17</v>
      </c>
      <c r="B620" s="137"/>
      <c r="C620" s="33"/>
      <c r="D620" s="30">
        <f>SUM(D616:D619)</f>
        <v>2.5</v>
      </c>
    </row>
    <row r="621" spans="1:4" s="52" customFormat="1" ht="15" customHeight="1" x14ac:dyDescent="0.25">
      <c r="A621" s="4">
        <v>5</v>
      </c>
      <c r="B621" s="25" t="s">
        <v>278</v>
      </c>
      <c r="C621" s="40">
        <v>3231</v>
      </c>
      <c r="D621" s="26">
        <v>1</v>
      </c>
    </row>
    <row r="622" spans="1:4" s="52" customFormat="1" ht="18.75" customHeight="1" x14ac:dyDescent="0.25">
      <c r="A622" s="4">
        <v>6</v>
      </c>
      <c r="B622" s="25" t="s">
        <v>326</v>
      </c>
      <c r="C622" s="40">
        <v>3231</v>
      </c>
      <c r="D622" s="26">
        <v>2</v>
      </c>
    </row>
    <row r="623" spans="1:4" s="52" customFormat="1" ht="18.75" customHeight="1" x14ac:dyDescent="0.25">
      <c r="A623" s="4">
        <v>7</v>
      </c>
      <c r="B623" s="25" t="s">
        <v>328</v>
      </c>
      <c r="C623" s="40">
        <v>3231</v>
      </c>
      <c r="D623" s="27">
        <v>1.25</v>
      </c>
    </row>
    <row r="624" spans="1:4" s="52" customFormat="1" ht="17.25" customHeight="1" x14ac:dyDescent="0.25">
      <c r="A624" s="4">
        <v>8</v>
      </c>
      <c r="B624" s="25" t="s">
        <v>327</v>
      </c>
      <c r="C624" s="40">
        <v>3231</v>
      </c>
      <c r="D624" s="27">
        <v>0.75</v>
      </c>
    </row>
    <row r="625" spans="1:4" s="52" customFormat="1" ht="30" customHeight="1" x14ac:dyDescent="0.25">
      <c r="A625" s="137" t="s">
        <v>17</v>
      </c>
      <c r="B625" s="137"/>
      <c r="C625" s="33"/>
      <c r="D625" s="30">
        <f>SUM(D621:D624)</f>
        <v>5</v>
      </c>
    </row>
    <row r="626" spans="1:4" s="52" customFormat="1" ht="37.5" customHeight="1" x14ac:dyDescent="0.25">
      <c r="A626" s="4">
        <v>9</v>
      </c>
      <c r="B626" s="25" t="s">
        <v>300</v>
      </c>
      <c r="C626" s="40">
        <v>5132</v>
      </c>
      <c r="D626" s="27">
        <v>3.75</v>
      </c>
    </row>
    <row r="627" spans="1:4" s="52" customFormat="1" ht="16.5" customHeight="1" x14ac:dyDescent="0.25">
      <c r="A627" s="137" t="s">
        <v>17</v>
      </c>
      <c r="B627" s="137"/>
      <c r="C627" s="33"/>
      <c r="D627" s="28">
        <f>SUM(D626)</f>
        <v>3.75</v>
      </c>
    </row>
    <row r="628" spans="1:4" s="52" customFormat="1" ht="18" customHeight="1" x14ac:dyDescent="0.25">
      <c r="A628" s="4">
        <v>10</v>
      </c>
      <c r="B628" s="25" t="s">
        <v>211</v>
      </c>
      <c r="C628" s="40" t="s">
        <v>117</v>
      </c>
      <c r="D628" s="26">
        <v>1</v>
      </c>
    </row>
    <row r="629" spans="1:4" s="52" customFormat="1" ht="18" customHeight="1" x14ac:dyDescent="0.25">
      <c r="A629" s="4">
        <v>11</v>
      </c>
      <c r="B629" s="25" t="s">
        <v>152</v>
      </c>
      <c r="C629" s="40">
        <v>3119</v>
      </c>
      <c r="D629" s="27">
        <v>2.25</v>
      </c>
    </row>
    <row r="630" spans="1:4" s="52" customFormat="1" ht="18" customHeight="1" x14ac:dyDescent="0.25">
      <c r="A630" s="137" t="s">
        <v>17</v>
      </c>
      <c r="B630" s="137"/>
      <c r="C630" s="33"/>
      <c r="D630" s="28">
        <f>SUM(D628:D629)</f>
        <v>3.25</v>
      </c>
    </row>
    <row r="631" spans="1:4" s="52" customFormat="1" ht="18" customHeight="1" x14ac:dyDescent="0.25">
      <c r="A631" s="147" t="s">
        <v>19</v>
      </c>
      <c r="B631" s="147"/>
      <c r="C631" s="34"/>
      <c r="D631" s="30">
        <f>D620+D625+D627+D630</f>
        <v>14.5</v>
      </c>
    </row>
    <row r="632" spans="1:4" s="52" customFormat="1" ht="17.25" customHeight="1" x14ac:dyDescent="0.25">
      <c r="A632" s="15"/>
      <c r="B632" s="21"/>
      <c r="C632" s="36"/>
      <c r="D632" s="16"/>
    </row>
    <row r="633" spans="1:4" s="52" customFormat="1" ht="28.5" customHeight="1" x14ac:dyDescent="0.25">
      <c r="A633" s="179"/>
      <c r="B633" s="73" t="s">
        <v>126</v>
      </c>
      <c r="C633" s="181"/>
      <c r="D633" s="182"/>
    </row>
    <row r="634" spans="1:4" s="52" customFormat="1" ht="25.5" customHeight="1" x14ac:dyDescent="0.25">
      <c r="A634" s="180"/>
      <c r="B634" s="63" t="s">
        <v>104</v>
      </c>
      <c r="C634" s="183"/>
      <c r="D634" s="184"/>
    </row>
    <row r="635" spans="1:4" s="52" customFormat="1" ht="19.5" customHeight="1" x14ac:dyDescent="0.25">
      <c r="A635" s="4">
        <v>1</v>
      </c>
      <c r="B635" s="71" t="s">
        <v>141</v>
      </c>
      <c r="C635" s="40" t="s">
        <v>113</v>
      </c>
      <c r="D635" s="26">
        <v>1</v>
      </c>
    </row>
    <row r="636" spans="1:4" s="52" customFormat="1" ht="15.75" customHeight="1" x14ac:dyDescent="0.25">
      <c r="A636" s="4">
        <v>2</v>
      </c>
      <c r="B636" s="25" t="s">
        <v>32</v>
      </c>
      <c r="C636" s="40" t="s">
        <v>114</v>
      </c>
      <c r="D636" s="26">
        <v>0.5</v>
      </c>
    </row>
    <row r="637" spans="1:4" s="52" customFormat="1" ht="18.75" customHeight="1" x14ac:dyDescent="0.25">
      <c r="A637" s="4">
        <v>3</v>
      </c>
      <c r="B637" s="25" t="s">
        <v>9</v>
      </c>
      <c r="C637" s="40" t="s">
        <v>114</v>
      </c>
      <c r="D637" s="26">
        <v>0.5</v>
      </c>
    </row>
    <row r="638" spans="1:4" s="52" customFormat="1" ht="15.75" customHeight="1" x14ac:dyDescent="0.25">
      <c r="A638" s="4">
        <v>4</v>
      </c>
      <c r="B638" s="25" t="s">
        <v>106</v>
      </c>
      <c r="C638" s="40" t="s">
        <v>114</v>
      </c>
      <c r="D638" s="27">
        <v>0.75</v>
      </c>
    </row>
    <row r="639" spans="1:4" s="52" customFormat="1" ht="19.5" customHeight="1" x14ac:dyDescent="0.25">
      <c r="A639" s="4">
        <v>5</v>
      </c>
      <c r="B639" s="25" t="s">
        <v>74</v>
      </c>
      <c r="C639" s="40" t="s">
        <v>114</v>
      </c>
      <c r="D639" s="27">
        <v>0.25</v>
      </c>
    </row>
    <row r="640" spans="1:4" s="52" customFormat="1" ht="15.75" customHeight="1" x14ac:dyDescent="0.25">
      <c r="A640" s="4">
        <v>6</v>
      </c>
      <c r="B640" s="25" t="s">
        <v>42</v>
      </c>
      <c r="C640" s="40" t="s">
        <v>122</v>
      </c>
      <c r="D640" s="27">
        <v>0.25</v>
      </c>
    </row>
    <row r="641" spans="1:4" s="52" customFormat="1" ht="29.25" customHeight="1" x14ac:dyDescent="0.25">
      <c r="A641" s="147" t="s">
        <v>17</v>
      </c>
      <c r="B641" s="147"/>
      <c r="C641" s="34"/>
      <c r="D641" s="28">
        <f>SUM(D635:D640)</f>
        <v>3.25</v>
      </c>
    </row>
    <row r="642" spans="1:4" s="52" customFormat="1" ht="26.25" customHeight="1" x14ac:dyDescent="0.25">
      <c r="A642" s="4">
        <v>7</v>
      </c>
      <c r="B642" s="25" t="s">
        <v>329</v>
      </c>
      <c r="C642" s="40">
        <v>3231</v>
      </c>
      <c r="D642" s="26">
        <v>1</v>
      </c>
    </row>
    <row r="643" spans="1:4" s="52" customFormat="1" ht="19.5" customHeight="1" x14ac:dyDescent="0.25">
      <c r="A643" s="4">
        <v>8</v>
      </c>
      <c r="B643" s="25" t="s">
        <v>327</v>
      </c>
      <c r="C643" s="40">
        <v>3231</v>
      </c>
      <c r="D643" s="27">
        <v>4.25</v>
      </c>
    </row>
    <row r="644" spans="1:4" s="52" customFormat="1" ht="17.25" customHeight="1" x14ac:dyDescent="0.25">
      <c r="A644" s="4">
        <v>9</v>
      </c>
      <c r="B644" s="25" t="s">
        <v>330</v>
      </c>
      <c r="C644" s="40">
        <v>3231</v>
      </c>
      <c r="D644" s="27">
        <v>0.25</v>
      </c>
    </row>
    <row r="645" spans="1:4" s="52" customFormat="1" ht="18" customHeight="1" x14ac:dyDescent="0.25">
      <c r="A645" s="4">
        <v>10</v>
      </c>
      <c r="B645" s="25" t="s">
        <v>91</v>
      </c>
      <c r="C645" s="40">
        <v>3231</v>
      </c>
      <c r="D645" s="27">
        <v>0.25</v>
      </c>
    </row>
    <row r="646" spans="1:4" s="52" customFormat="1" ht="30" customHeight="1" x14ac:dyDescent="0.25">
      <c r="A646" s="147" t="s">
        <v>17</v>
      </c>
      <c r="B646" s="147"/>
      <c r="C646" s="34"/>
      <c r="D646" s="28">
        <f>SUM(D642:D645)</f>
        <v>5.75</v>
      </c>
    </row>
    <row r="647" spans="1:4" s="52" customFormat="1" ht="28.5" customHeight="1" x14ac:dyDescent="0.25">
      <c r="A647" s="4">
        <v>11</v>
      </c>
      <c r="B647" s="25" t="s">
        <v>300</v>
      </c>
      <c r="C647" s="40">
        <v>5132</v>
      </c>
      <c r="D647" s="26">
        <v>3</v>
      </c>
    </row>
    <row r="648" spans="1:4" s="52" customFormat="1" ht="17.25" customHeight="1" x14ac:dyDescent="0.25">
      <c r="A648" s="147" t="s">
        <v>17</v>
      </c>
      <c r="B648" s="147"/>
      <c r="C648" s="34"/>
      <c r="D648" s="30">
        <f>SUM(D647:D647)</f>
        <v>3</v>
      </c>
    </row>
    <row r="649" spans="1:4" s="52" customFormat="1" ht="15.75" customHeight="1" x14ac:dyDescent="0.25">
      <c r="A649" s="4">
        <v>12</v>
      </c>
      <c r="B649" s="25" t="s">
        <v>151</v>
      </c>
      <c r="C649" s="40" t="s">
        <v>117</v>
      </c>
      <c r="D649" s="26">
        <v>1</v>
      </c>
    </row>
    <row r="650" spans="1:4" s="52" customFormat="1" ht="16.5" customHeight="1" x14ac:dyDescent="0.25">
      <c r="A650" s="4">
        <v>13</v>
      </c>
      <c r="B650" s="25" t="s">
        <v>152</v>
      </c>
      <c r="C650" s="40">
        <v>3119</v>
      </c>
      <c r="D650" s="26">
        <v>2</v>
      </c>
    </row>
    <row r="651" spans="1:4" s="52" customFormat="1" ht="18" customHeight="1" x14ac:dyDescent="0.25">
      <c r="A651" s="147" t="s">
        <v>17</v>
      </c>
      <c r="B651" s="147"/>
      <c r="C651" s="34"/>
      <c r="D651" s="30">
        <f>SUM(D649:D650)</f>
        <v>3</v>
      </c>
    </row>
    <row r="652" spans="1:4" s="52" customFormat="1" ht="18.75" customHeight="1" x14ac:dyDescent="0.25">
      <c r="A652" s="147" t="s">
        <v>19</v>
      </c>
      <c r="B652" s="147"/>
      <c r="C652" s="34"/>
      <c r="D652" s="30">
        <f>D641+D646+D648+D651</f>
        <v>15</v>
      </c>
    </row>
    <row r="653" spans="1:4" s="52" customFormat="1" ht="17.25" customHeight="1" x14ac:dyDescent="0.25">
      <c r="A653" s="15"/>
      <c r="B653" s="21"/>
      <c r="C653" s="36"/>
      <c r="D653" s="16"/>
    </row>
    <row r="654" spans="1:4" s="52" customFormat="1" ht="31.5" customHeight="1" x14ac:dyDescent="0.25">
      <c r="A654" s="159"/>
      <c r="B654" s="73" t="s">
        <v>126</v>
      </c>
      <c r="C654" s="155"/>
      <c r="D654" s="156"/>
    </row>
    <row r="655" spans="1:4" s="52" customFormat="1" ht="30" customHeight="1" x14ac:dyDescent="0.25">
      <c r="A655" s="160"/>
      <c r="B655" s="63" t="s">
        <v>105</v>
      </c>
      <c r="C655" s="157"/>
      <c r="D655" s="158"/>
    </row>
    <row r="656" spans="1:4" s="52" customFormat="1" ht="19.5" customHeight="1" x14ac:dyDescent="0.25">
      <c r="A656" s="87">
        <v>1</v>
      </c>
      <c r="B656" s="71" t="s">
        <v>141</v>
      </c>
      <c r="C656" s="40" t="s">
        <v>113</v>
      </c>
      <c r="D656" s="26">
        <v>1</v>
      </c>
    </row>
    <row r="657" spans="1:4" s="52" customFormat="1" ht="18" customHeight="1" x14ac:dyDescent="0.25">
      <c r="A657" s="4">
        <v>2</v>
      </c>
      <c r="B657" s="71" t="s">
        <v>89</v>
      </c>
      <c r="C657" s="40" t="s">
        <v>114</v>
      </c>
      <c r="D657" s="27">
        <v>0.25</v>
      </c>
    </row>
    <row r="658" spans="1:4" s="52" customFormat="1" ht="17.25" customHeight="1" x14ac:dyDescent="0.25">
      <c r="A658" s="4">
        <v>3</v>
      </c>
      <c r="B658" s="71" t="s">
        <v>197</v>
      </c>
      <c r="C658" s="40" t="s">
        <v>114</v>
      </c>
      <c r="D658" s="27">
        <v>0.25</v>
      </c>
    </row>
    <row r="659" spans="1:4" s="52" customFormat="1" ht="31.5" customHeight="1" x14ac:dyDescent="0.25">
      <c r="A659" s="147" t="s">
        <v>17</v>
      </c>
      <c r="B659" s="147"/>
      <c r="C659" s="34"/>
      <c r="D659" s="30">
        <f>SUM(D656:D658)</f>
        <v>1.5</v>
      </c>
    </row>
    <row r="660" spans="1:4" s="52" customFormat="1" ht="24" customHeight="1" x14ac:dyDescent="0.25">
      <c r="A660" s="4">
        <v>4</v>
      </c>
      <c r="B660" s="25" t="s">
        <v>305</v>
      </c>
      <c r="C660" s="40">
        <v>3231</v>
      </c>
      <c r="D660" s="26">
        <v>1</v>
      </c>
    </row>
    <row r="661" spans="1:4" s="52" customFormat="1" ht="15.75" customHeight="1" x14ac:dyDescent="0.25">
      <c r="A661" s="4">
        <v>5</v>
      </c>
      <c r="B661" s="25" t="s">
        <v>327</v>
      </c>
      <c r="C661" s="40">
        <v>3231</v>
      </c>
      <c r="D661" s="26">
        <v>2</v>
      </c>
    </row>
    <row r="662" spans="1:4" s="52" customFormat="1" ht="30.75" customHeight="1" x14ac:dyDescent="0.25">
      <c r="A662" s="147" t="s">
        <v>17</v>
      </c>
      <c r="B662" s="147"/>
      <c r="C662" s="34"/>
      <c r="D662" s="30">
        <f>SUM(D660:D661)</f>
        <v>3</v>
      </c>
    </row>
    <row r="663" spans="1:4" s="52" customFormat="1" ht="36" customHeight="1" x14ac:dyDescent="0.25">
      <c r="A663" s="4">
        <v>6</v>
      </c>
      <c r="B663" s="25" t="s">
        <v>300</v>
      </c>
      <c r="C663" s="40">
        <v>5132</v>
      </c>
      <c r="D663" s="26">
        <v>2</v>
      </c>
    </row>
    <row r="664" spans="1:4" s="52" customFormat="1" ht="19.5" customHeight="1" x14ac:dyDescent="0.25">
      <c r="A664" s="147" t="s">
        <v>17</v>
      </c>
      <c r="B664" s="147"/>
      <c r="C664" s="34"/>
      <c r="D664" s="30">
        <f>SUM(D663:D663)</f>
        <v>2</v>
      </c>
    </row>
    <row r="665" spans="1:4" s="8" customFormat="1" ht="17.25" customHeight="1" x14ac:dyDescent="0.2">
      <c r="A665" s="4">
        <v>7</v>
      </c>
      <c r="B665" s="25" t="s">
        <v>152</v>
      </c>
      <c r="C665" s="40">
        <v>3119</v>
      </c>
      <c r="D665" s="26">
        <v>2</v>
      </c>
    </row>
    <row r="666" spans="1:4" s="52" customFormat="1" ht="18" customHeight="1" x14ac:dyDescent="0.25">
      <c r="A666" s="147" t="s">
        <v>17</v>
      </c>
      <c r="B666" s="147"/>
      <c r="C666" s="34"/>
      <c r="D666" s="30">
        <f>SUM(D665:D665)</f>
        <v>2</v>
      </c>
    </row>
    <row r="667" spans="1:4" s="52" customFormat="1" ht="18.75" customHeight="1" x14ac:dyDescent="0.25">
      <c r="A667" s="147" t="s">
        <v>19</v>
      </c>
      <c r="B667" s="147"/>
      <c r="C667" s="64"/>
      <c r="D667" s="30">
        <f>D659+D662+D664+D666</f>
        <v>8.5</v>
      </c>
    </row>
    <row r="668" spans="1:4" s="52" customFormat="1" ht="32.25" customHeight="1" x14ac:dyDescent="0.25">
      <c r="A668" s="104"/>
      <c r="B668" s="105"/>
      <c r="C668" s="36"/>
      <c r="D668" s="105"/>
    </row>
    <row r="669" spans="1:4" s="52" customFormat="1" ht="31.5" customHeight="1" x14ac:dyDescent="0.25">
      <c r="A669" s="4"/>
      <c r="B669" s="56" t="s">
        <v>401</v>
      </c>
      <c r="C669" s="135"/>
      <c r="D669" s="136"/>
    </row>
    <row r="670" spans="1:4" s="52" customFormat="1" ht="17.25" customHeight="1" x14ac:dyDescent="0.25">
      <c r="A670" s="4">
        <v>1</v>
      </c>
      <c r="B670" s="25" t="s">
        <v>142</v>
      </c>
      <c r="C670" s="40" t="s">
        <v>113</v>
      </c>
      <c r="D670" s="61">
        <v>1</v>
      </c>
    </row>
    <row r="671" spans="1:4" s="52" customFormat="1" ht="19.5" customHeight="1" x14ac:dyDescent="0.25">
      <c r="A671" s="4">
        <v>2</v>
      </c>
      <c r="B671" s="25" t="s">
        <v>212</v>
      </c>
      <c r="C671" s="40" t="s">
        <v>114</v>
      </c>
      <c r="D671" s="26">
        <v>2</v>
      </c>
    </row>
    <row r="672" spans="1:4" s="52" customFormat="1" ht="18" customHeight="1" x14ac:dyDescent="0.25">
      <c r="A672" s="4">
        <v>3</v>
      </c>
      <c r="B672" s="25" t="s">
        <v>213</v>
      </c>
      <c r="C672" s="40" t="s">
        <v>114</v>
      </c>
      <c r="D672" s="26">
        <v>5</v>
      </c>
    </row>
    <row r="673" spans="1:4" s="52" customFormat="1" ht="29.25" customHeight="1" x14ac:dyDescent="0.25">
      <c r="A673" s="144" t="s">
        <v>17</v>
      </c>
      <c r="B673" s="145"/>
      <c r="C673" s="37"/>
      <c r="D673" s="30">
        <f>SUM(D670:D672)</f>
        <v>8</v>
      </c>
    </row>
    <row r="674" spans="1:4" s="52" customFormat="1" ht="19.5" customHeight="1" x14ac:dyDescent="0.25">
      <c r="A674" s="4">
        <v>4</v>
      </c>
      <c r="B674" s="25" t="s">
        <v>331</v>
      </c>
      <c r="C674" s="40">
        <v>3231</v>
      </c>
      <c r="D674" s="26">
        <v>1</v>
      </c>
    </row>
    <row r="675" spans="1:4" s="52" customFormat="1" ht="18" customHeight="1" x14ac:dyDescent="0.25">
      <c r="A675" s="4">
        <v>5</v>
      </c>
      <c r="B675" s="25" t="s">
        <v>283</v>
      </c>
      <c r="C675" s="40">
        <v>3231</v>
      </c>
      <c r="D675" s="26">
        <v>1</v>
      </c>
    </row>
    <row r="676" spans="1:4" s="52" customFormat="1" ht="20.25" customHeight="1" x14ac:dyDescent="0.25">
      <c r="A676" s="4">
        <v>6</v>
      </c>
      <c r="B676" s="25" t="s">
        <v>371</v>
      </c>
      <c r="C676" s="40">
        <v>3231</v>
      </c>
      <c r="D676" s="26">
        <v>10</v>
      </c>
    </row>
    <row r="677" spans="1:4" s="52" customFormat="1" ht="31.5" customHeight="1" x14ac:dyDescent="0.25">
      <c r="A677" s="137" t="s">
        <v>17</v>
      </c>
      <c r="B677" s="137"/>
      <c r="C677" s="33"/>
      <c r="D677" s="30">
        <f>SUM(D674:D676)</f>
        <v>12</v>
      </c>
    </row>
    <row r="678" spans="1:4" s="52" customFormat="1" ht="33.75" customHeight="1" x14ac:dyDescent="0.25">
      <c r="A678" s="4">
        <v>7</v>
      </c>
      <c r="B678" s="25" t="s">
        <v>300</v>
      </c>
      <c r="C678" s="40">
        <v>5132</v>
      </c>
      <c r="D678" s="26">
        <v>7.5</v>
      </c>
    </row>
    <row r="679" spans="1:4" s="8" customFormat="1" ht="18" customHeight="1" x14ac:dyDescent="0.2">
      <c r="A679" s="137" t="s">
        <v>17</v>
      </c>
      <c r="B679" s="137"/>
      <c r="C679" s="33"/>
      <c r="D679" s="30">
        <f>SUM(D678)</f>
        <v>7.5</v>
      </c>
    </row>
    <row r="680" spans="1:4" s="52" customFormat="1" ht="17.25" customHeight="1" x14ac:dyDescent="0.25">
      <c r="A680" s="144" t="s">
        <v>19</v>
      </c>
      <c r="B680" s="146"/>
      <c r="C680" s="70"/>
      <c r="D680" s="30">
        <f>SUM(D679,D677,D673)</f>
        <v>27.5</v>
      </c>
    </row>
    <row r="681" spans="1:4" s="52" customFormat="1" ht="33" customHeight="1" x14ac:dyDescent="0.25">
      <c r="A681" s="169"/>
      <c r="B681" s="170"/>
      <c r="C681" s="170"/>
      <c r="D681" s="170"/>
    </row>
    <row r="682" spans="1:4" s="52" customFormat="1" ht="33" customHeight="1" x14ac:dyDescent="0.25">
      <c r="A682" s="4"/>
      <c r="B682" s="51" t="s">
        <v>402</v>
      </c>
      <c r="C682" s="148"/>
      <c r="D682" s="173"/>
    </row>
    <row r="683" spans="1:4" s="60" customFormat="1" ht="18.75" customHeight="1" x14ac:dyDescent="0.2">
      <c r="A683" s="4">
        <v>1</v>
      </c>
      <c r="B683" s="25" t="s">
        <v>142</v>
      </c>
      <c r="C683" s="40" t="s">
        <v>113</v>
      </c>
      <c r="D683" s="49">
        <v>1</v>
      </c>
    </row>
    <row r="684" spans="1:4" s="84" customFormat="1" ht="17.25" customHeight="1" x14ac:dyDescent="0.2">
      <c r="A684" s="4">
        <v>2</v>
      </c>
      <c r="B684" s="25" t="s">
        <v>74</v>
      </c>
      <c r="C684" s="40" t="s">
        <v>114</v>
      </c>
      <c r="D684" s="49">
        <v>2</v>
      </c>
    </row>
    <row r="685" spans="1:4" s="84" customFormat="1" ht="19.5" customHeight="1" x14ac:dyDescent="0.2">
      <c r="A685" s="4">
        <v>3</v>
      </c>
      <c r="B685" s="25" t="s">
        <v>85</v>
      </c>
      <c r="C685" s="40" t="s">
        <v>114</v>
      </c>
      <c r="D685" s="49">
        <v>3</v>
      </c>
    </row>
    <row r="686" spans="1:4" s="84" customFormat="1" ht="19.5" customHeight="1" x14ac:dyDescent="0.2">
      <c r="A686" s="4">
        <v>4</v>
      </c>
      <c r="B686" s="25" t="s">
        <v>332</v>
      </c>
      <c r="C686" s="40" t="s">
        <v>114</v>
      </c>
      <c r="D686" s="26">
        <v>1</v>
      </c>
    </row>
    <row r="687" spans="1:4" s="84" customFormat="1" ht="19.5" customHeight="1" x14ac:dyDescent="0.2">
      <c r="A687" s="4">
        <v>5</v>
      </c>
      <c r="B687" s="25" t="s">
        <v>380</v>
      </c>
      <c r="C687" s="40" t="s">
        <v>114</v>
      </c>
      <c r="D687" s="26">
        <v>1</v>
      </c>
    </row>
    <row r="688" spans="1:4" s="84" customFormat="1" ht="18.75" customHeight="1" x14ac:dyDescent="0.2">
      <c r="A688" s="4">
        <v>6</v>
      </c>
      <c r="B688" s="25" t="s">
        <v>101</v>
      </c>
      <c r="C688" s="40" t="s">
        <v>114</v>
      </c>
      <c r="D688" s="26">
        <v>2</v>
      </c>
    </row>
    <row r="689" spans="1:4" ht="16.5" customHeight="1" x14ac:dyDescent="0.2">
      <c r="A689" s="4">
        <v>7</v>
      </c>
      <c r="B689" s="25" t="s">
        <v>333</v>
      </c>
      <c r="C689" s="40" t="s">
        <v>114</v>
      </c>
      <c r="D689" s="26">
        <v>1</v>
      </c>
    </row>
    <row r="690" spans="1:4" s="84" customFormat="1" ht="18" customHeight="1" x14ac:dyDescent="0.2">
      <c r="A690" s="4">
        <v>8</v>
      </c>
      <c r="B690" s="25" t="s">
        <v>381</v>
      </c>
      <c r="C690" s="40" t="s">
        <v>114</v>
      </c>
      <c r="D690" s="26">
        <v>1</v>
      </c>
    </row>
    <row r="691" spans="1:4" s="84" customFormat="1" ht="22.5" customHeight="1" x14ac:dyDescent="0.2">
      <c r="A691" s="4">
        <v>9</v>
      </c>
      <c r="B691" s="25" t="s">
        <v>87</v>
      </c>
      <c r="C691" s="40" t="s">
        <v>114</v>
      </c>
      <c r="D691" s="26">
        <v>1</v>
      </c>
    </row>
    <row r="692" spans="1:4" s="84" customFormat="1" ht="19.5" customHeight="1" x14ac:dyDescent="0.2">
      <c r="A692" s="4">
        <v>10</v>
      </c>
      <c r="B692" s="25" t="s">
        <v>334</v>
      </c>
      <c r="C692" s="40" t="s">
        <v>114</v>
      </c>
      <c r="D692" s="26">
        <v>2</v>
      </c>
    </row>
    <row r="693" spans="1:4" ht="35.25" customHeight="1" x14ac:dyDescent="0.2">
      <c r="A693" s="137" t="s">
        <v>17</v>
      </c>
      <c r="B693" s="137"/>
      <c r="C693" s="33"/>
      <c r="D693" s="30">
        <f>SUM(D683:D692)</f>
        <v>15</v>
      </c>
    </row>
    <row r="694" spans="1:4" ht="29.25" customHeight="1" x14ac:dyDescent="0.2">
      <c r="A694" s="4">
        <v>11</v>
      </c>
      <c r="B694" s="25" t="s">
        <v>305</v>
      </c>
      <c r="C694" s="40">
        <v>3231</v>
      </c>
      <c r="D694" s="26">
        <v>1</v>
      </c>
    </row>
    <row r="695" spans="1:4" ht="33" customHeight="1" x14ac:dyDescent="0.2">
      <c r="A695" s="4">
        <v>12</v>
      </c>
      <c r="B695" s="25" t="s">
        <v>307</v>
      </c>
      <c r="C695" s="40">
        <v>3231</v>
      </c>
      <c r="D695" s="26">
        <v>1</v>
      </c>
    </row>
    <row r="696" spans="1:4" ht="28.5" customHeight="1" x14ac:dyDescent="0.2">
      <c r="A696" s="4">
        <v>13</v>
      </c>
      <c r="B696" s="25" t="s">
        <v>297</v>
      </c>
      <c r="C696" s="40">
        <v>3231</v>
      </c>
      <c r="D696" s="26">
        <v>1</v>
      </c>
    </row>
    <row r="697" spans="1:4" ht="32.25" customHeight="1" x14ac:dyDescent="0.2">
      <c r="A697" s="4">
        <v>14</v>
      </c>
      <c r="B697" s="25" t="s">
        <v>310</v>
      </c>
      <c r="C697" s="40">
        <v>3231</v>
      </c>
      <c r="D697" s="26">
        <v>1</v>
      </c>
    </row>
    <row r="698" spans="1:4" ht="28.5" customHeight="1" x14ac:dyDescent="0.2">
      <c r="A698" s="4">
        <v>15</v>
      </c>
      <c r="B698" s="25" t="s">
        <v>284</v>
      </c>
      <c r="C698" s="40">
        <v>3231</v>
      </c>
      <c r="D698" s="26">
        <v>1</v>
      </c>
    </row>
    <row r="699" spans="1:4" ht="32.25" customHeight="1" x14ac:dyDescent="0.2">
      <c r="A699" s="4">
        <v>16</v>
      </c>
      <c r="B699" s="25" t="s">
        <v>285</v>
      </c>
      <c r="C699" s="40">
        <v>3231</v>
      </c>
      <c r="D699" s="26">
        <v>3</v>
      </c>
    </row>
    <row r="700" spans="1:4" ht="30" customHeight="1" x14ac:dyDescent="0.2">
      <c r="A700" s="4">
        <v>17</v>
      </c>
      <c r="B700" s="25" t="s">
        <v>314</v>
      </c>
      <c r="C700" s="40">
        <v>3231</v>
      </c>
      <c r="D700" s="26">
        <v>5</v>
      </c>
    </row>
    <row r="701" spans="1:4" ht="30" customHeight="1" x14ac:dyDescent="0.2">
      <c r="A701" s="4">
        <v>18</v>
      </c>
      <c r="B701" s="25" t="s">
        <v>286</v>
      </c>
      <c r="C701" s="40">
        <v>3231</v>
      </c>
      <c r="D701" s="26">
        <v>5</v>
      </c>
    </row>
    <row r="702" spans="1:4" ht="30" customHeight="1" x14ac:dyDescent="0.2">
      <c r="A702" s="4">
        <v>19</v>
      </c>
      <c r="B702" s="25" t="s">
        <v>366</v>
      </c>
      <c r="C702" s="40">
        <v>3231</v>
      </c>
      <c r="D702" s="26">
        <v>3</v>
      </c>
    </row>
    <row r="703" spans="1:4" ht="29.25" customHeight="1" x14ac:dyDescent="0.2">
      <c r="A703" s="4">
        <v>20</v>
      </c>
      <c r="B703" s="25" t="s">
        <v>367</v>
      </c>
      <c r="C703" s="40">
        <v>3231</v>
      </c>
      <c r="D703" s="26">
        <v>4</v>
      </c>
    </row>
    <row r="704" spans="1:4" ht="31.5" customHeight="1" x14ac:dyDescent="0.2">
      <c r="A704" s="4">
        <v>21</v>
      </c>
      <c r="B704" s="25" t="s">
        <v>368</v>
      </c>
      <c r="C704" s="40">
        <v>3231</v>
      </c>
      <c r="D704" s="26">
        <v>1</v>
      </c>
    </row>
    <row r="705" spans="1:4" ht="28.5" customHeight="1" x14ac:dyDescent="0.2">
      <c r="A705" s="137" t="s">
        <v>17</v>
      </c>
      <c r="B705" s="137"/>
      <c r="C705" s="33"/>
      <c r="D705" s="30">
        <f>SUM(D694:D704)</f>
        <v>26</v>
      </c>
    </row>
    <row r="706" spans="1:4" ht="30.75" customHeight="1" x14ac:dyDescent="0.2">
      <c r="A706" s="4">
        <v>22</v>
      </c>
      <c r="B706" s="25" t="s">
        <v>300</v>
      </c>
      <c r="C706" s="40">
        <v>5132</v>
      </c>
      <c r="D706" s="26">
        <v>13</v>
      </c>
    </row>
    <row r="707" spans="1:4" ht="31.5" customHeight="1" x14ac:dyDescent="0.2">
      <c r="A707" s="4">
        <v>23</v>
      </c>
      <c r="B707" s="25" t="s">
        <v>293</v>
      </c>
      <c r="C707" s="40">
        <v>5132</v>
      </c>
      <c r="D707" s="26">
        <v>2</v>
      </c>
    </row>
    <row r="708" spans="1:4" ht="27.75" customHeight="1" x14ac:dyDescent="0.2">
      <c r="A708" s="4">
        <v>24</v>
      </c>
      <c r="B708" s="25" t="s">
        <v>287</v>
      </c>
      <c r="C708" s="40">
        <v>5132</v>
      </c>
      <c r="D708" s="26">
        <v>8</v>
      </c>
    </row>
    <row r="709" spans="1:4" ht="19.5" customHeight="1" x14ac:dyDescent="0.2">
      <c r="A709" s="137" t="s">
        <v>17</v>
      </c>
      <c r="B709" s="137"/>
      <c r="C709" s="33"/>
      <c r="D709" s="30">
        <f>SUM(D706:D708)</f>
        <v>23</v>
      </c>
    </row>
    <row r="710" spans="1:4" ht="16.5" customHeight="1" x14ac:dyDescent="0.2">
      <c r="A710" s="4">
        <v>25</v>
      </c>
      <c r="B710" s="25" t="s">
        <v>379</v>
      </c>
      <c r="C710" s="40">
        <v>4131</v>
      </c>
      <c r="D710" s="26">
        <v>1</v>
      </c>
    </row>
    <row r="711" spans="1:4" ht="15.75" customHeight="1" x14ac:dyDescent="0.2">
      <c r="A711" s="137" t="s">
        <v>17</v>
      </c>
      <c r="B711" s="137"/>
      <c r="C711" s="33"/>
      <c r="D711" s="30">
        <f>SUM(D710)</f>
        <v>1</v>
      </c>
    </row>
    <row r="712" spans="1:4" ht="16.5" customHeight="1" x14ac:dyDescent="0.2">
      <c r="A712" s="147" t="s">
        <v>19</v>
      </c>
      <c r="B712" s="147"/>
      <c r="C712" s="34"/>
      <c r="D712" s="30">
        <f>D693+D705+D709+D711</f>
        <v>65</v>
      </c>
    </row>
    <row r="713" spans="1:4" ht="20.25" customHeight="1" x14ac:dyDescent="0.2">
      <c r="A713" s="104"/>
      <c r="B713" s="105"/>
      <c r="C713" s="36"/>
      <c r="D713" s="105"/>
    </row>
    <row r="714" spans="1:4" ht="17.25" customHeight="1" x14ac:dyDescent="0.2">
      <c r="A714" s="4"/>
      <c r="B714" s="56" t="s">
        <v>403</v>
      </c>
      <c r="C714" s="135"/>
      <c r="D714" s="136"/>
    </row>
    <row r="715" spans="1:4" ht="18.75" customHeight="1" x14ac:dyDescent="0.2">
      <c r="A715" s="4">
        <v>1</v>
      </c>
      <c r="B715" s="25" t="s">
        <v>142</v>
      </c>
      <c r="C715" s="40" t="s">
        <v>113</v>
      </c>
      <c r="D715" s="61">
        <v>1</v>
      </c>
    </row>
    <row r="716" spans="1:4" ht="15.75" customHeight="1" x14ac:dyDescent="0.2">
      <c r="A716" s="4">
        <v>2</v>
      </c>
      <c r="B716" s="25" t="s">
        <v>30</v>
      </c>
      <c r="C716" s="40" t="s">
        <v>114</v>
      </c>
      <c r="D716" s="26">
        <v>1</v>
      </c>
    </row>
    <row r="717" spans="1:4" ht="30.75" customHeight="1" x14ac:dyDescent="0.2">
      <c r="A717" s="144" t="s">
        <v>17</v>
      </c>
      <c r="B717" s="145"/>
      <c r="C717" s="37"/>
      <c r="D717" s="30">
        <f>SUM(D715:D716)</f>
        <v>2</v>
      </c>
    </row>
    <row r="718" spans="1:4" ht="40.5" customHeight="1" x14ac:dyDescent="0.2">
      <c r="A718" s="4">
        <v>3</v>
      </c>
      <c r="B718" s="25" t="s">
        <v>278</v>
      </c>
      <c r="C718" s="40">
        <v>3231</v>
      </c>
      <c r="D718" s="26">
        <v>1</v>
      </c>
    </row>
    <row r="719" spans="1:4" ht="28.5" customHeight="1" x14ac:dyDescent="0.2">
      <c r="A719" s="4">
        <v>4</v>
      </c>
      <c r="B719" s="25" t="s">
        <v>367</v>
      </c>
      <c r="C719" s="40">
        <v>3231</v>
      </c>
      <c r="D719" s="26">
        <v>5</v>
      </c>
    </row>
    <row r="720" spans="1:4" ht="30" customHeight="1" x14ac:dyDescent="0.2">
      <c r="A720" s="137" t="s">
        <v>17</v>
      </c>
      <c r="B720" s="137"/>
      <c r="C720" s="33"/>
      <c r="D720" s="30">
        <f>SUM(D718:D719)</f>
        <v>6</v>
      </c>
    </row>
    <row r="721" spans="1:4" ht="28.5" customHeight="1" x14ac:dyDescent="0.2">
      <c r="A721" s="4">
        <v>5</v>
      </c>
      <c r="B721" s="25" t="s">
        <v>293</v>
      </c>
      <c r="C721" s="40">
        <v>5132</v>
      </c>
      <c r="D721" s="26">
        <v>2</v>
      </c>
    </row>
    <row r="722" spans="1:4" ht="28.5" customHeight="1" x14ac:dyDescent="0.2">
      <c r="A722" s="4">
        <v>6</v>
      </c>
      <c r="B722" s="25" t="s">
        <v>300</v>
      </c>
      <c r="C722" s="40">
        <v>5132</v>
      </c>
      <c r="D722" s="26">
        <v>2</v>
      </c>
    </row>
    <row r="723" spans="1:4" ht="17.25" customHeight="1" x14ac:dyDescent="0.2">
      <c r="A723" s="137" t="s">
        <v>17</v>
      </c>
      <c r="B723" s="137"/>
      <c r="C723" s="33"/>
      <c r="D723" s="30">
        <f>SUM(D721:D722)</f>
        <v>4</v>
      </c>
    </row>
    <row r="724" spans="1:4" ht="18.75" customHeight="1" x14ac:dyDescent="0.2">
      <c r="A724" s="4">
        <v>7</v>
      </c>
      <c r="B724" s="25" t="s">
        <v>379</v>
      </c>
      <c r="C724" s="40">
        <v>4131</v>
      </c>
      <c r="D724" s="26">
        <v>1</v>
      </c>
    </row>
    <row r="725" spans="1:4" ht="17.25" customHeight="1" x14ac:dyDescent="0.2">
      <c r="A725" s="137" t="s">
        <v>17</v>
      </c>
      <c r="B725" s="137"/>
      <c r="C725" s="33"/>
      <c r="D725" s="30">
        <f>SUM(D724:D724)</f>
        <v>1</v>
      </c>
    </row>
    <row r="726" spans="1:4" ht="16.5" customHeight="1" x14ac:dyDescent="0.2">
      <c r="A726" s="144" t="s">
        <v>19</v>
      </c>
      <c r="B726" s="146"/>
      <c r="C726" s="70"/>
      <c r="D726" s="30">
        <f>D717+D720+D723+D725</f>
        <v>13</v>
      </c>
    </row>
    <row r="727" spans="1:4" ht="19.5" customHeight="1" x14ac:dyDescent="0.2">
      <c r="A727" s="104"/>
      <c r="B727" s="105"/>
      <c r="C727" s="36"/>
      <c r="D727" s="105"/>
    </row>
    <row r="728" spans="1:4" ht="20.25" customHeight="1" x14ac:dyDescent="0.2">
      <c r="A728" s="4"/>
      <c r="B728" s="56" t="s">
        <v>337</v>
      </c>
      <c r="C728" s="135"/>
      <c r="D728" s="136"/>
    </row>
    <row r="729" spans="1:4" ht="15.75" customHeight="1" x14ac:dyDescent="0.2">
      <c r="A729" s="4">
        <v>1</v>
      </c>
      <c r="B729" s="25" t="s">
        <v>142</v>
      </c>
      <c r="C729" s="40" t="s">
        <v>113</v>
      </c>
      <c r="D729" s="61">
        <v>1</v>
      </c>
    </row>
    <row r="730" spans="1:4" ht="16.5" customHeight="1" x14ac:dyDescent="0.2">
      <c r="A730" s="4">
        <v>2</v>
      </c>
      <c r="B730" s="25" t="s">
        <v>9</v>
      </c>
      <c r="C730" s="40" t="s">
        <v>114</v>
      </c>
      <c r="D730" s="26">
        <v>1</v>
      </c>
    </row>
    <row r="731" spans="1:4" ht="20.25" customHeight="1" x14ac:dyDescent="0.2">
      <c r="A731" s="144" t="s">
        <v>17</v>
      </c>
      <c r="B731" s="145"/>
      <c r="C731" s="37"/>
      <c r="D731" s="30">
        <f>SUM(D729:D730)</f>
        <v>2</v>
      </c>
    </row>
    <row r="732" spans="1:4" ht="28.5" customHeight="1" x14ac:dyDescent="0.2">
      <c r="A732" s="4">
        <v>3</v>
      </c>
      <c r="B732" s="25" t="s">
        <v>344</v>
      </c>
      <c r="C732" s="40">
        <v>3231</v>
      </c>
      <c r="D732" s="26">
        <v>1</v>
      </c>
    </row>
    <row r="733" spans="1:4" ht="33" customHeight="1" x14ac:dyDescent="0.2">
      <c r="A733" s="4">
        <v>4</v>
      </c>
      <c r="B733" s="25" t="s">
        <v>297</v>
      </c>
      <c r="C733" s="40">
        <v>3231</v>
      </c>
      <c r="D733" s="26">
        <v>1</v>
      </c>
    </row>
    <row r="734" spans="1:4" ht="31.5" customHeight="1" x14ac:dyDescent="0.2">
      <c r="A734" s="4">
        <v>5</v>
      </c>
      <c r="B734" s="25" t="s">
        <v>367</v>
      </c>
      <c r="C734" s="40">
        <v>3231</v>
      </c>
      <c r="D734" s="26">
        <v>1</v>
      </c>
    </row>
    <row r="735" spans="1:4" ht="28.5" customHeight="1" x14ac:dyDescent="0.2">
      <c r="A735" s="4">
        <v>6</v>
      </c>
      <c r="B735" s="25" t="s">
        <v>368</v>
      </c>
      <c r="C735" s="40">
        <v>3231</v>
      </c>
      <c r="D735" s="26">
        <v>1</v>
      </c>
    </row>
    <row r="736" spans="1:4" ht="18.75" customHeight="1" x14ac:dyDescent="0.2">
      <c r="A736" s="4">
        <v>7</v>
      </c>
      <c r="B736" s="25" t="s">
        <v>371</v>
      </c>
      <c r="C736" s="40">
        <v>3231</v>
      </c>
      <c r="D736" s="26">
        <v>2</v>
      </c>
    </row>
    <row r="737" spans="1:4" ht="30" customHeight="1" x14ac:dyDescent="0.2">
      <c r="A737" s="137" t="s">
        <v>17</v>
      </c>
      <c r="B737" s="137"/>
      <c r="C737" s="33"/>
      <c r="D737" s="30">
        <f>SUM(D732:D736)</f>
        <v>6</v>
      </c>
    </row>
    <row r="738" spans="1:4" ht="30.75" customHeight="1" x14ac:dyDescent="0.2">
      <c r="A738" s="4">
        <v>8</v>
      </c>
      <c r="B738" s="25" t="s">
        <v>300</v>
      </c>
      <c r="C738" s="40">
        <v>5132</v>
      </c>
      <c r="D738" s="26">
        <v>2</v>
      </c>
    </row>
    <row r="739" spans="1:4" ht="17.25" customHeight="1" x14ac:dyDescent="0.2">
      <c r="A739" s="137" t="s">
        <v>17</v>
      </c>
      <c r="B739" s="137"/>
      <c r="C739" s="33"/>
      <c r="D739" s="30">
        <f>SUM(D738:D738)</f>
        <v>2</v>
      </c>
    </row>
    <row r="740" spans="1:4" ht="16.5" customHeight="1" x14ac:dyDescent="0.2">
      <c r="A740" s="144" t="s">
        <v>19</v>
      </c>
      <c r="B740" s="146"/>
      <c r="C740" s="70"/>
      <c r="D740" s="30">
        <f>SUM(D739,D737,D731)</f>
        <v>10</v>
      </c>
    </row>
    <row r="741" spans="1:4" ht="59.25" customHeight="1" x14ac:dyDescent="0.2">
      <c r="A741" s="114"/>
      <c r="B741" s="115"/>
      <c r="C741" s="38"/>
      <c r="D741" s="115"/>
    </row>
    <row r="742" spans="1:4" ht="71.25" x14ac:dyDescent="0.2">
      <c r="A742" s="4"/>
      <c r="B742" s="56" t="s">
        <v>253</v>
      </c>
      <c r="C742" s="135"/>
      <c r="D742" s="136"/>
    </row>
    <row r="743" spans="1:4" ht="15" x14ac:dyDescent="0.2">
      <c r="A743" s="112"/>
      <c r="B743" s="76" t="s">
        <v>254</v>
      </c>
      <c r="C743" s="138"/>
      <c r="D743" s="139"/>
    </row>
    <row r="744" spans="1:4" ht="16.5" customHeight="1" x14ac:dyDescent="0.2">
      <c r="A744" s="4">
        <v>1</v>
      </c>
      <c r="B744" s="25" t="s">
        <v>142</v>
      </c>
      <c r="C744" s="40" t="s">
        <v>113</v>
      </c>
      <c r="D744" s="26">
        <v>1</v>
      </c>
    </row>
    <row r="745" spans="1:4" ht="18" customHeight="1" x14ac:dyDescent="0.2">
      <c r="A745" s="4">
        <v>2</v>
      </c>
      <c r="B745" s="25" t="s">
        <v>203</v>
      </c>
      <c r="C745" s="40" t="s">
        <v>114</v>
      </c>
      <c r="D745" s="26">
        <v>2.5</v>
      </c>
    </row>
    <row r="746" spans="1:4" ht="15.75" customHeight="1" x14ac:dyDescent="0.2">
      <c r="A746" s="4">
        <v>3</v>
      </c>
      <c r="B746" s="25" t="s">
        <v>255</v>
      </c>
      <c r="C746" s="40" t="s">
        <v>114</v>
      </c>
      <c r="D746" s="26">
        <v>2</v>
      </c>
    </row>
    <row r="747" spans="1:4" ht="16.5" customHeight="1" x14ac:dyDescent="0.2">
      <c r="A747" s="4">
        <v>4</v>
      </c>
      <c r="B747" s="25" t="s">
        <v>256</v>
      </c>
      <c r="C747" s="40" t="s">
        <v>114</v>
      </c>
      <c r="D747" s="26">
        <v>0.5</v>
      </c>
    </row>
    <row r="748" spans="1:4" ht="15.75" customHeight="1" x14ac:dyDescent="0.2">
      <c r="A748" s="4">
        <v>5</v>
      </c>
      <c r="B748" s="25" t="s">
        <v>258</v>
      </c>
      <c r="C748" s="40">
        <v>3229</v>
      </c>
      <c r="D748" s="26">
        <v>1</v>
      </c>
    </row>
    <row r="749" spans="1:4" ht="30" customHeight="1" x14ac:dyDescent="0.2">
      <c r="A749" s="137" t="s">
        <v>17</v>
      </c>
      <c r="B749" s="137"/>
      <c r="C749" s="74"/>
      <c r="D749" s="30">
        <f>SUM(D744:D748)</f>
        <v>7</v>
      </c>
    </row>
    <row r="750" spans="1:4" ht="30.75" customHeight="1" x14ac:dyDescent="0.2">
      <c r="A750" s="4">
        <v>6</v>
      </c>
      <c r="B750" s="25" t="s">
        <v>278</v>
      </c>
      <c r="C750" s="40">
        <v>3231</v>
      </c>
      <c r="D750" s="26">
        <v>1</v>
      </c>
    </row>
    <row r="751" spans="1:4" ht="28.5" customHeight="1" x14ac:dyDescent="0.2">
      <c r="A751" s="4">
        <v>7</v>
      </c>
      <c r="B751" s="25" t="s">
        <v>297</v>
      </c>
      <c r="C751" s="40">
        <v>3231</v>
      </c>
      <c r="D751" s="26">
        <v>1</v>
      </c>
    </row>
    <row r="752" spans="1:4" ht="25.5" customHeight="1" x14ac:dyDescent="0.2">
      <c r="A752" s="4">
        <v>8</v>
      </c>
      <c r="B752" s="25" t="s">
        <v>335</v>
      </c>
      <c r="C752" s="40">
        <v>3231</v>
      </c>
      <c r="D752" s="26">
        <v>3</v>
      </c>
    </row>
    <row r="753" spans="1:4" ht="26.25" customHeight="1" x14ac:dyDescent="0.2">
      <c r="A753" s="4">
        <v>9</v>
      </c>
      <c r="B753" s="25" t="s">
        <v>330</v>
      </c>
      <c r="C753" s="40">
        <v>3231</v>
      </c>
      <c r="D753" s="26">
        <v>1</v>
      </c>
    </row>
    <row r="754" spans="1:4" ht="31.5" customHeight="1" x14ac:dyDescent="0.2">
      <c r="A754" s="4">
        <v>10</v>
      </c>
      <c r="B754" s="25" t="s">
        <v>336</v>
      </c>
      <c r="C754" s="40">
        <v>3231</v>
      </c>
      <c r="D754" s="26">
        <v>1</v>
      </c>
    </row>
    <row r="755" spans="1:4" ht="29.25" customHeight="1" x14ac:dyDescent="0.2">
      <c r="A755" s="137" t="s">
        <v>17</v>
      </c>
      <c r="B755" s="137"/>
      <c r="C755" s="74"/>
      <c r="D755" s="30">
        <f>SUM(D750:D754)</f>
        <v>7</v>
      </c>
    </row>
    <row r="756" spans="1:4" ht="30" x14ac:dyDescent="0.2">
      <c r="A756" s="4">
        <v>11</v>
      </c>
      <c r="B756" s="25" t="s">
        <v>300</v>
      </c>
      <c r="C756" s="41">
        <v>5132</v>
      </c>
      <c r="D756" s="26">
        <v>2</v>
      </c>
    </row>
    <row r="757" spans="1:4" ht="18" customHeight="1" x14ac:dyDescent="0.2">
      <c r="A757" s="54"/>
      <c r="B757" s="113" t="s">
        <v>17</v>
      </c>
      <c r="C757" s="34"/>
      <c r="D757" s="30">
        <f>SUM(D756)</f>
        <v>2</v>
      </c>
    </row>
    <row r="758" spans="1:4" ht="15" customHeight="1" x14ac:dyDescent="0.2">
      <c r="A758" s="4">
        <v>12</v>
      </c>
      <c r="B758" s="25" t="s">
        <v>379</v>
      </c>
      <c r="C758" s="40">
        <v>4131</v>
      </c>
      <c r="D758" s="26">
        <v>1</v>
      </c>
    </row>
    <row r="759" spans="1:4" ht="15" x14ac:dyDescent="0.2">
      <c r="A759" s="4">
        <v>13</v>
      </c>
      <c r="B759" s="25" t="s">
        <v>18</v>
      </c>
      <c r="C759" s="40">
        <v>4222</v>
      </c>
      <c r="D759" s="26">
        <v>1</v>
      </c>
    </row>
    <row r="760" spans="1:4" ht="15.75" customHeight="1" x14ac:dyDescent="0.2">
      <c r="A760" s="148" t="s">
        <v>17</v>
      </c>
      <c r="B760" s="149"/>
      <c r="C760" s="74"/>
      <c r="D760" s="30">
        <f>SUM(D758:D759)</f>
        <v>2</v>
      </c>
    </row>
    <row r="761" spans="1:4" ht="17.25" customHeight="1" x14ac:dyDescent="0.2">
      <c r="A761" s="147" t="s">
        <v>19</v>
      </c>
      <c r="B761" s="147"/>
      <c r="C761" s="112"/>
      <c r="D761" s="30">
        <f>SUM(D760,D757,D755,D749)</f>
        <v>18</v>
      </c>
    </row>
    <row r="762" spans="1:4" ht="16.5" customHeight="1" x14ac:dyDescent="0.2">
      <c r="A762" s="112"/>
      <c r="B762" s="119" t="s">
        <v>338</v>
      </c>
      <c r="C762" s="138"/>
      <c r="D762" s="139"/>
    </row>
    <row r="763" spans="1:4" ht="15.75" customHeight="1" x14ac:dyDescent="0.2">
      <c r="A763" s="4">
        <v>1</v>
      </c>
      <c r="B763" s="25" t="s">
        <v>142</v>
      </c>
      <c r="C763" s="40" t="s">
        <v>113</v>
      </c>
      <c r="D763" s="26">
        <v>1</v>
      </c>
    </row>
    <row r="764" spans="1:4" ht="18.75" customHeight="1" x14ac:dyDescent="0.2">
      <c r="A764" s="4">
        <v>3</v>
      </c>
      <c r="B764" s="25" t="s">
        <v>339</v>
      </c>
      <c r="C764" s="40" t="s">
        <v>114</v>
      </c>
      <c r="D764" s="26">
        <v>1.5</v>
      </c>
    </row>
    <row r="765" spans="1:4" ht="12.75" customHeight="1" x14ac:dyDescent="0.2">
      <c r="A765" s="4">
        <v>4</v>
      </c>
      <c r="B765" s="25" t="s">
        <v>257</v>
      </c>
      <c r="C765" s="40" t="s">
        <v>114</v>
      </c>
      <c r="D765" s="26">
        <v>0.5</v>
      </c>
    </row>
    <row r="766" spans="1:4" ht="18" customHeight="1" x14ac:dyDescent="0.2">
      <c r="A766" s="137" t="s">
        <v>17</v>
      </c>
      <c r="B766" s="137"/>
      <c r="C766" s="74"/>
      <c r="D766" s="30">
        <f>SUM(D763:D765)</f>
        <v>3</v>
      </c>
    </row>
    <row r="767" spans="1:4" ht="15.75" customHeight="1" x14ac:dyDescent="0.2">
      <c r="A767" s="4">
        <v>5</v>
      </c>
      <c r="B767" s="25" t="s">
        <v>371</v>
      </c>
      <c r="C767" s="40">
        <v>3231</v>
      </c>
      <c r="D767" s="26">
        <v>4</v>
      </c>
    </row>
    <row r="768" spans="1:4" ht="30.75" customHeight="1" x14ac:dyDescent="0.2">
      <c r="A768" s="137" t="s">
        <v>17</v>
      </c>
      <c r="B768" s="137"/>
      <c r="C768" s="74"/>
      <c r="D768" s="30">
        <f>SUM(D767:D767)</f>
        <v>4</v>
      </c>
    </row>
    <row r="769" spans="1:4" ht="15.75" customHeight="1" x14ac:dyDescent="0.2">
      <c r="A769" s="4">
        <v>6</v>
      </c>
      <c r="B769" s="25" t="s">
        <v>300</v>
      </c>
      <c r="C769" s="41">
        <v>5132</v>
      </c>
      <c r="D769" s="26">
        <v>3</v>
      </c>
    </row>
    <row r="770" spans="1:4" ht="15" customHeight="1" x14ac:dyDescent="0.2">
      <c r="A770" s="54"/>
      <c r="B770" s="113" t="s">
        <v>17</v>
      </c>
      <c r="C770" s="34"/>
      <c r="D770" s="30">
        <f>SUM(D769:D769)</f>
        <v>3</v>
      </c>
    </row>
    <row r="771" spans="1:4" ht="13.5" customHeight="1" x14ac:dyDescent="0.2">
      <c r="A771" s="147" t="s">
        <v>19</v>
      </c>
      <c r="B771" s="147"/>
      <c r="C771" s="112"/>
      <c r="D771" s="30">
        <f>SUM(D770,D768,D766)</f>
        <v>10</v>
      </c>
    </row>
    <row r="772" spans="1:4" ht="12.75" customHeight="1" x14ac:dyDescent="0.2">
      <c r="A772" s="147" t="s">
        <v>19</v>
      </c>
      <c r="B772" s="147"/>
      <c r="C772" s="117"/>
      <c r="D772" s="30">
        <f>SUM(D761+D771)</f>
        <v>28</v>
      </c>
    </row>
    <row r="773" spans="1:4" ht="30.75" customHeight="1" x14ac:dyDescent="0.2">
      <c r="A773" s="122"/>
      <c r="B773" s="123"/>
      <c r="C773" s="38"/>
      <c r="D773" s="123"/>
    </row>
    <row r="774" spans="1:4" ht="21" customHeight="1" x14ac:dyDescent="0.2">
      <c r="A774" s="117"/>
      <c r="B774" s="119" t="s">
        <v>259</v>
      </c>
      <c r="C774" s="138"/>
      <c r="D774" s="139"/>
    </row>
    <row r="775" spans="1:4" ht="19.5" customHeight="1" x14ac:dyDescent="0.2">
      <c r="A775" s="4">
        <v>1</v>
      </c>
      <c r="B775" s="25" t="s">
        <v>142</v>
      </c>
      <c r="C775" s="40" t="s">
        <v>113</v>
      </c>
      <c r="D775" s="26">
        <v>1</v>
      </c>
    </row>
    <row r="776" spans="1:4" ht="18" customHeight="1" x14ac:dyDescent="0.2">
      <c r="A776" s="4">
        <v>2</v>
      </c>
      <c r="B776" s="25" t="s">
        <v>203</v>
      </c>
      <c r="C776" s="40" t="s">
        <v>114</v>
      </c>
      <c r="D776" s="26">
        <v>3</v>
      </c>
    </row>
    <row r="777" spans="1:4" ht="14.25" x14ac:dyDescent="0.2">
      <c r="A777" s="137" t="s">
        <v>17</v>
      </c>
      <c r="B777" s="137"/>
      <c r="C777" s="74"/>
      <c r="D777" s="30">
        <f>SUM(D775:D776)</f>
        <v>4</v>
      </c>
    </row>
    <row r="778" spans="1:4" ht="28.5" customHeight="1" x14ac:dyDescent="0.2">
      <c r="A778" s="4">
        <v>3</v>
      </c>
      <c r="B778" s="25" t="s">
        <v>331</v>
      </c>
      <c r="C778" s="40">
        <v>3231</v>
      </c>
      <c r="D778" s="26">
        <v>1</v>
      </c>
    </row>
    <row r="779" spans="1:4" ht="18.75" customHeight="1" x14ac:dyDescent="0.2">
      <c r="A779" s="4">
        <v>4</v>
      </c>
      <c r="B779" s="25" t="s">
        <v>369</v>
      </c>
      <c r="C779" s="40">
        <v>3231</v>
      </c>
      <c r="D779" s="26">
        <v>1</v>
      </c>
    </row>
    <row r="780" spans="1:4" ht="31.5" customHeight="1" x14ac:dyDescent="0.2">
      <c r="A780" s="137" t="s">
        <v>17</v>
      </c>
      <c r="B780" s="137"/>
      <c r="C780" s="74"/>
      <c r="D780" s="30">
        <f>SUM(D778:D779)</f>
        <v>2</v>
      </c>
    </row>
    <row r="781" spans="1:4" ht="14.25" customHeight="1" x14ac:dyDescent="0.2">
      <c r="A781" s="4">
        <v>5</v>
      </c>
      <c r="B781" s="25" t="s">
        <v>300</v>
      </c>
      <c r="C781" s="41">
        <v>5132</v>
      </c>
      <c r="D781" s="26">
        <v>1</v>
      </c>
    </row>
    <row r="782" spans="1:4" ht="16.5" customHeight="1" x14ac:dyDescent="0.2">
      <c r="A782" s="54"/>
      <c r="B782" s="118" t="s">
        <v>17</v>
      </c>
      <c r="C782" s="34"/>
      <c r="D782" s="30">
        <f>SUM(D781:D781)</f>
        <v>1</v>
      </c>
    </row>
    <row r="783" spans="1:4" ht="15" x14ac:dyDescent="0.2">
      <c r="A783" s="4">
        <v>6</v>
      </c>
      <c r="B783" s="25" t="s">
        <v>18</v>
      </c>
      <c r="C783" s="40">
        <v>4222</v>
      </c>
      <c r="D783" s="26">
        <v>1</v>
      </c>
    </row>
    <row r="784" spans="1:4" ht="14.25" x14ac:dyDescent="0.2">
      <c r="A784" s="148" t="s">
        <v>17</v>
      </c>
      <c r="B784" s="149"/>
      <c r="C784" s="74"/>
      <c r="D784" s="30">
        <f>SUM(D783)</f>
        <v>1</v>
      </c>
    </row>
    <row r="785" spans="1:4" ht="16.5" customHeight="1" x14ac:dyDescent="0.2">
      <c r="A785" s="147" t="s">
        <v>19</v>
      </c>
      <c r="B785" s="147"/>
      <c r="C785" s="117"/>
      <c r="D785" s="30">
        <f>SUM(D784,D782,D780,D777)</f>
        <v>8</v>
      </c>
    </row>
    <row r="786" spans="1:4" ht="33" customHeight="1" x14ac:dyDescent="0.2">
      <c r="A786" s="122"/>
      <c r="B786" s="123"/>
      <c r="C786" s="38"/>
      <c r="D786" s="123"/>
    </row>
    <row r="787" spans="1:4" ht="18" customHeight="1" x14ac:dyDescent="0.2">
      <c r="A787" s="117"/>
      <c r="B787" s="119" t="s">
        <v>260</v>
      </c>
      <c r="C787" s="138"/>
      <c r="D787" s="139"/>
    </row>
    <row r="788" spans="1:4" ht="17.25" customHeight="1" x14ac:dyDescent="0.2">
      <c r="A788" s="4">
        <v>1</v>
      </c>
      <c r="B788" s="25" t="s">
        <v>142</v>
      </c>
      <c r="C788" s="40" t="s">
        <v>113</v>
      </c>
      <c r="D788" s="26">
        <v>1</v>
      </c>
    </row>
    <row r="789" spans="1:4" ht="29.25" customHeight="1" x14ac:dyDescent="0.2">
      <c r="A789" s="137" t="s">
        <v>17</v>
      </c>
      <c r="B789" s="137"/>
      <c r="C789" s="74"/>
      <c r="D789" s="30">
        <f>SUM(D786:D788)</f>
        <v>1</v>
      </c>
    </row>
    <row r="790" spans="1:4" ht="30" x14ac:dyDescent="0.2">
      <c r="A790" s="4">
        <v>2</v>
      </c>
      <c r="B790" s="25" t="s">
        <v>305</v>
      </c>
      <c r="C790" s="40">
        <v>3231</v>
      </c>
      <c r="D790" s="26">
        <v>1</v>
      </c>
    </row>
    <row r="791" spans="1:4" ht="21.75" customHeight="1" x14ac:dyDescent="0.2">
      <c r="A791" s="137" t="s">
        <v>17</v>
      </c>
      <c r="B791" s="137"/>
      <c r="C791" s="74"/>
      <c r="D791" s="30">
        <f>SUM(D790)</f>
        <v>1</v>
      </c>
    </row>
    <row r="792" spans="1:4" ht="15" x14ac:dyDescent="0.2">
      <c r="A792" s="4">
        <v>3</v>
      </c>
      <c r="B792" s="25" t="s">
        <v>379</v>
      </c>
      <c r="C792" s="40">
        <v>4131</v>
      </c>
      <c r="D792" s="26">
        <v>1</v>
      </c>
    </row>
    <row r="793" spans="1:4" ht="17.25" customHeight="1" x14ac:dyDescent="0.2">
      <c r="A793" s="124">
        <v>4</v>
      </c>
      <c r="B793" s="125" t="s">
        <v>340</v>
      </c>
      <c r="C793" s="126">
        <v>7136</v>
      </c>
      <c r="D793" s="127">
        <v>1</v>
      </c>
    </row>
    <row r="794" spans="1:4" ht="14.25" x14ac:dyDescent="0.2">
      <c r="A794" s="137" t="s">
        <v>17</v>
      </c>
      <c r="B794" s="137"/>
      <c r="C794" s="74"/>
      <c r="D794" s="30">
        <f>SUM(D792:D793)</f>
        <v>2</v>
      </c>
    </row>
    <row r="795" spans="1:4" ht="14.25" x14ac:dyDescent="0.2">
      <c r="A795" s="147" t="s">
        <v>19</v>
      </c>
      <c r="B795" s="147"/>
      <c r="C795" s="120"/>
      <c r="D795" s="30">
        <f>SUM(D794,D791,D789)</f>
        <v>4</v>
      </c>
    </row>
    <row r="796" spans="1:4" ht="21" customHeight="1" x14ac:dyDescent="0.2">
      <c r="A796" s="117"/>
      <c r="B796" s="76" t="s">
        <v>242</v>
      </c>
      <c r="C796" s="138"/>
      <c r="D796" s="139"/>
    </row>
    <row r="797" spans="1:4" ht="18.75" customHeight="1" x14ac:dyDescent="0.2">
      <c r="A797" s="4">
        <v>1</v>
      </c>
      <c r="B797" s="25" t="s">
        <v>203</v>
      </c>
      <c r="C797" s="40" t="s">
        <v>114</v>
      </c>
      <c r="D797" s="26">
        <v>1</v>
      </c>
    </row>
    <row r="798" spans="1:4" ht="15" x14ac:dyDescent="0.2">
      <c r="A798" s="4">
        <v>2</v>
      </c>
      <c r="B798" s="25" t="s">
        <v>223</v>
      </c>
      <c r="C798" s="40" t="s">
        <v>122</v>
      </c>
      <c r="D798" s="26">
        <v>1</v>
      </c>
    </row>
    <row r="799" spans="1:4" ht="19.5" customHeight="1" x14ac:dyDescent="0.2">
      <c r="A799" s="137" t="s">
        <v>17</v>
      </c>
      <c r="B799" s="137"/>
      <c r="C799" s="74"/>
      <c r="D799" s="30">
        <f>SUM(D797:D798)</f>
        <v>2</v>
      </c>
    </row>
    <row r="800" spans="1:4" ht="18.75" customHeight="1" x14ac:dyDescent="0.2">
      <c r="A800" s="4">
        <v>3</v>
      </c>
      <c r="B800" s="25" t="s">
        <v>335</v>
      </c>
      <c r="C800" s="40">
        <v>3231</v>
      </c>
      <c r="D800" s="26">
        <v>1</v>
      </c>
    </row>
    <row r="801" spans="1:4" ht="18" customHeight="1" x14ac:dyDescent="0.2">
      <c r="A801" s="4">
        <v>4</v>
      </c>
      <c r="B801" s="25" t="s">
        <v>261</v>
      </c>
      <c r="C801" s="40">
        <v>3221</v>
      </c>
      <c r="D801" s="26">
        <v>1</v>
      </c>
    </row>
    <row r="802" spans="1:4" ht="30" customHeight="1" x14ac:dyDescent="0.2">
      <c r="A802" s="137" t="s">
        <v>17</v>
      </c>
      <c r="B802" s="137"/>
      <c r="C802" s="74"/>
      <c r="D802" s="30">
        <f>SUM(D800:D801)</f>
        <v>2</v>
      </c>
    </row>
    <row r="803" spans="1:4" ht="30" x14ac:dyDescent="0.2">
      <c r="A803" s="4">
        <v>5</v>
      </c>
      <c r="B803" s="25" t="s">
        <v>300</v>
      </c>
      <c r="C803" s="41">
        <v>5132</v>
      </c>
      <c r="D803" s="26">
        <v>2</v>
      </c>
    </row>
    <row r="804" spans="1:4" ht="15" x14ac:dyDescent="0.2">
      <c r="A804" s="54"/>
      <c r="B804" s="118" t="s">
        <v>17</v>
      </c>
      <c r="C804" s="34"/>
      <c r="D804" s="30">
        <f>SUM(D803)</f>
        <v>2</v>
      </c>
    </row>
    <row r="805" spans="1:4" ht="18.75" customHeight="1" x14ac:dyDescent="0.2">
      <c r="A805" s="4">
        <v>6</v>
      </c>
      <c r="B805" s="25" t="s">
        <v>18</v>
      </c>
      <c r="C805" s="40">
        <v>4222</v>
      </c>
      <c r="D805" s="26">
        <v>1</v>
      </c>
    </row>
    <row r="806" spans="1:4" ht="14.25" x14ac:dyDescent="0.2">
      <c r="A806" s="148" t="s">
        <v>17</v>
      </c>
      <c r="B806" s="149"/>
      <c r="C806" s="74"/>
      <c r="D806" s="30">
        <f>SUM(D805)</f>
        <v>1</v>
      </c>
    </row>
    <row r="807" spans="1:4" ht="14.25" x14ac:dyDescent="0.2">
      <c r="A807" s="147" t="s">
        <v>19</v>
      </c>
      <c r="B807" s="147"/>
      <c r="C807" s="117"/>
      <c r="D807" s="30">
        <f>SUM(D806,D804,D802,D799)</f>
        <v>7</v>
      </c>
    </row>
    <row r="808" spans="1:4" ht="20.25" customHeight="1" x14ac:dyDescent="0.2">
      <c r="A808" s="117"/>
      <c r="B808" s="119" t="s">
        <v>338</v>
      </c>
      <c r="C808" s="138"/>
      <c r="D808" s="139"/>
    </row>
    <row r="809" spans="1:4" ht="18" customHeight="1" x14ac:dyDescent="0.2">
      <c r="A809" s="4">
        <v>1</v>
      </c>
      <c r="B809" s="25" t="s">
        <v>203</v>
      </c>
      <c r="C809" s="40" t="s">
        <v>114</v>
      </c>
      <c r="D809" s="26">
        <v>0.5</v>
      </c>
    </row>
    <row r="810" spans="1:4" ht="19.5" customHeight="1" x14ac:dyDescent="0.2">
      <c r="A810" s="4">
        <v>2</v>
      </c>
      <c r="B810" s="25" t="s">
        <v>262</v>
      </c>
      <c r="C810" s="40" t="s">
        <v>114</v>
      </c>
      <c r="D810" s="26">
        <v>0.5</v>
      </c>
    </row>
    <row r="811" spans="1:4" ht="15" x14ac:dyDescent="0.2">
      <c r="A811" s="4">
        <v>3</v>
      </c>
      <c r="B811" s="25" t="s">
        <v>263</v>
      </c>
      <c r="C811" s="40">
        <v>3221</v>
      </c>
      <c r="D811" s="26">
        <v>1</v>
      </c>
    </row>
    <row r="812" spans="1:4" ht="14.25" x14ac:dyDescent="0.2">
      <c r="A812" s="137" t="s">
        <v>17</v>
      </c>
      <c r="B812" s="137"/>
      <c r="C812" s="74"/>
      <c r="D812" s="30">
        <f>SUM(D809:D811)</f>
        <v>2</v>
      </c>
    </row>
    <row r="813" spans="1:4" ht="18.75" customHeight="1" x14ac:dyDescent="0.2">
      <c r="A813" s="4">
        <v>4</v>
      </c>
      <c r="B813" s="25" t="s">
        <v>371</v>
      </c>
      <c r="C813" s="40">
        <v>3231</v>
      </c>
      <c r="D813" s="26">
        <v>4</v>
      </c>
    </row>
    <row r="814" spans="1:4" ht="34.5" customHeight="1" x14ac:dyDescent="0.2">
      <c r="A814" s="137" t="s">
        <v>17</v>
      </c>
      <c r="B814" s="137"/>
      <c r="C814" s="74"/>
      <c r="D814" s="30">
        <f>SUM(D813:D813)</f>
        <v>4</v>
      </c>
    </row>
    <row r="815" spans="1:4" ht="18" customHeight="1" x14ac:dyDescent="0.2">
      <c r="A815" s="4">
        <v>5</v>
      </c>
      <c r="B815" s="25" t="s">
        <v>300</v>
      </c>
      <c r="C815" s="41">
        <v>5132</v>
      </c>
      <c r="D815" s="26">
        <v>2</v>
      </c>
    </row>
    <row r="816" spans="1:4" ht="16.5" customHeight="1" x14ac:dyDescent="0.2">
      <c r="A816" s="54"/>
      <c r="B816" s="121" t="s">
        <v>17</v>
      </c>
      <c r="C816" s="34"/>
      <c r="D816" s="30">
        <f>SUM(D815:D815)</f>
        <v>2</v>
      </c>
    </row>
    <row r="817" spans="1:4" ht="16.5" customHeight="1" x14ac:dyDescent="0.2">
      <c r="A817" s="147" t="s">
        <v>19</v>
      </c>
      <c r="B817" s="147"/>
      <c r="C817" s="117"/>
      <c r="D817" s="30">
        <f>SUM(D816,D814,D812)</f>
        <v>8</v>
      </c>
    </row>
    <row r="818" spans="1:4" ht="15.75" customHeight="1" x14ac:dyDescent="0.2">
      <c r="A818" s="147" t="s">
        <v>19</v>
      </c>
      <c r="B818" s="147"/>
      <c r="C818" s="117"/>
      <c r="D818" s="30">
        <f>SUM(D795+D807+D817)</f>
        <v>19</v>
      </c>
    </row>
    <row r="819" spans="1:4" ht="74.25" customHeight="1" x14ac:dyDescent="0.2">
      <c r="A819" s="18"/>
      <c r="B819" s="19"/>
      <c r="C819" s="38"/>
      <c r="D819" s="19"/>
    </row>
    <row r="820" spans="1:4" ht="71.25" x14ac:dyDescent="0.2">
      <c r="A820" s="4"/>
      <c r="B820" s="56" t="s">
        <v>241</v>
      </c>
      <c r="C820" s="135"/>
      <c r="D820" s="136"/>
    </row>
    <row r="821" spans="1:4" ht="15" x14ac:dyDescent="0.2">
      <c r="A821" s="106"/>
      <c r="B821" s="76" t="s">
        <v>242</v>
      </c>
      <c r="C821" s="138"/>
      <c r="D821" s="139"/>
    </row>
    <row r="822" spans="1:4" ht="15" x14ac:dyDescent="0.2">
      <c r="A822" s="4">
        <v>1</v>
      </c>
      <c r="B822" s="25" t="s">
        <v>142</v>
      </c>
      <c r="C822" s="40" t="s">
        <v>113</v>
      </c>
      <c r="D822" s="26">
        <v>1</v>
      </c>
    </row>
    <row r="823" spans="1:4" ht="15" x14ac:dyDescent="0.2">
      <c r="A823" s="4">
        <v>2</v>
      </c>
      <c r="B823" s="25" t="s">
        <v>341</v>
      </c>
      <c r="C823" s="40" t="s">
        <v>114</v>
      </c>
      <c r="D823" s="26">
        <v>1</v>
      </c>
    </row>
    <row r="824" spans="1:4" ht="15.75" customHeight="1" x14ac:dyDescent="0.2">
      <c r="A824" s="4">
        <v>3</v>
      </c>
      <c r="B824" s="25" t="s">
        <v>209</v>
      </c>
      <c r="C824" s="40" t="s">
        <v>114</v>
      </c>
      <c r="D824" s="27">
        <v>0.75</v>
      </c>
    </row>
    <row r="825" spans="1:4" ht="16.5" customHeight="1" x14ac:dyDescent="0.2">
      <c r="A825" s="4">
        <v>4</v>
      </c>
      <c r="B825" s="25" t="s">
        <v>243</v>
      </c>
      <c r="C825" s="40" t="s">
        <v>114</v>
      </c>
      <c r="D825" s="27">
        <v>0.75</v>
      </c>
    </row>
    <row r="826" spans="1:4" ht="15" x14ac:dyDescent="0.2">
      <c r="A826" s="4">
        <v>5</v>
      </c>
      <c r="B826" s="25" t="s">
        <v>39</v>
      </c>
      <c r="C826" s="40" t="s">
        <v>114</v>
      </c>
      <c r="D826" s="27">
        <v>0.75</v>
      </c>
    </row>
    <row r="827" spans="1:4" ht="15" x14ac:dyDescent="0.2">
      <c r="A827" s="4">
        <v>6</v>
      </c>
      <c r="B827" s="25" t="s">
        <v>342</v>
      </c>
      <c r="C827" s="40" t="s">
        <v>114</v>
      </c>
      <c r="D827" s="27">
        <v>0.25</v>
      </c>
    </row>
    <row r="828" spans="1:4" ht="16.5" customHeight="1" x14ac:dyDescent="0.2">
      <c r="A828" s="4">
        <v>7</v>
      </c>
      <c r="B828" s="25" t="s">
        <v>244</v>
      </c>
      <c r="C828" s="40" t="s">
        <v>114</v>
      </c>
      <c r="D828" s="27">
        <v>0.25</v>
      </c>
    </row>
    <row r="829" spans="1:4" ht="15" x14ac:dyDescent="0.2">
      <c r="A829" s="4">
        <v>8</v>
      </c>
      <c r="B829" s="25" t="s">
        <v>168</v>
      </c>
      <c r="C829" s="40" t="s">
        <v>114</v>
      </c>
      <c r="D829" s="27">
        <v>0.25</v>
      </c>
    </row>
    <row r="830" spans="1:4" ht="15.75" customHeight="1" x14ac:dyDescent="0.2">
      <c r="A830" s="4">
        <v>9</v>
      </c>
      <c r="B830" s="25" t="s">
        <v>93</v>
      </c>
      <c r="C830" s="40" t="s">
        <v>114</v>
      </c>
      <c r="D830" s="27">
        <v>0.25</v>
      </c>
    </row>
    <row r="831" spans="1:4" ht="15" x14ac:dyDescent="0.2">
      <c r="A831" s="4">
        <v>10</v>
      </c>
      <c r="B831" s="25" t="s">
        <v>6</v>
      </c>
      <c r="C831" s="40" t="s">
        <v>114</v>
      </c>
      <c r="D831" s="27">
        <v>0.25</v>
      </c>
    </row>
    <row r="832" spans="1:4" ht="18.75" customHeight="1" x14ac:dyDescent="0.2">
      <c r="A832" s="4">
        <v>11</v>
      </c>
      <c r="B832" s="25" t="s">
        <v>245</v>
      </c>
      <c r="C832" s="40" t="s">
        <v>114</v>
      </c>
      <c r="D832" s="26">
        <v>0.5</v>
      </c>
    </row>
    <row r="833" spans="1:4" ht="15" x14ac:dyDescent="0.2">
      <c r="A833" s="4">
        <v>12</v>
      </c>
      <c r="B833" s="25" t="s">
        <v>8</v>
      </c>
      <c r="C833" s="40" t="s">
        <v>114</v>
      </c>
      <c r="D833" s="27">
        <v>0.25</v>
      </c>
    </row>
    <row r="834" spans="1:4" ht="15" x14ac:dyDescent="0.2">
      <c r="A834" s="4">
        <v>13</v>
      </c>
      <c r="B834" s="25" t="s">
        <v>72</v>
      </c>
      <c r="C834" s="40" t="s">
        <v>114</v>
      </c>
      <c r="D834" s="27">
        <v>0.25</v>
      </c>
    </row>
    <row r="835" spans="1:4" ht="15" x14ac:dyDescent="0.2">
      <c r="A835" s="4">
        <v>14</v>
      </c>
      <c r="B835" s="25" t="s">
        <v>21</v>
      </c>
      <c r="C835" s="40" t="s">
        <v>114</v>
      </c>
      <c r="D835" s="27">
        <v>0.25</v>
      </c>
    </row>
    <row r="836" spans="1:4" ht="19.5" customHeight="1" x14ac:dyDescent="0.2">
      <c r="A836" s="4">
        <v>15</v>
      </c>
      <c r="B836" s="25" t="s">
        <v>11</v>
      </c>
      <c r="C836" s="40" t="s">
        <v>114</v>
      </c>
      <c r="D836" s="26">
        <v>1</v>
      </c>
    </row>
    <row r="837" spans="1:4" ht="17.25" customHeight="1" x14ac:dyDescent="0.2">
      <c r="A837" s="4">
        <v>16</v>
      </c>
      <c r="B837" s="25" t="s">
        <v>343</v>
      </c>
      <c r="C837" s="40" t="s">
        <v>114</v>
      </c>
      <c r="D837" s="26">
        <v>0.5</v>
      </c>
    </row>
    <row r="838" spans="1:4" ht="18" customHeight="1" x14ac:dyDescent="0.2">
      <c r="A838" s="4">
        <v>17</v>
      </c>
      <c r="B838" s="25" t="s">
        <v>339</v>
      </c>
      <c r="C838" s="40" t="s">
        <v>114</v>
      </c>
      <c r="D838" s="26">
        <v>0.5</v>
      </c>
    </row>
    <row r="839" spans="1:4" ht="18" customHeight="1" x14ac:dyDescent="0.2">
      <c r="A839" s="4">
        <v>18</v>
      </c>
      <c r="B839" s="25" t="s">
        <v>31</v>
      </c>
      <c r="C839" s="40" t="s">
        <v>114</v>
      </c>
      <c r="D839" s="27">
        <v>0.25</v>
      </c>
    </row>
    <row r="840" spans="1:4" ht="16.5" customHeight="1" x14ac:dyDescent="0.2">
      <c r="A840" s="137" t="s">
        <v>17</v>
      </c>
      <c r="B840" s="137"/>
      <c r="C840" s="74"/>
      <c r="D840" s="30">
        <f>SUM(D822:D839)</f>
        <v>9</v>
      </c>
    </row>
    <row r="841" spans="1:4" ht="30.75" customHeight="1" x14ac:dyDescent="0.2">
      <c r="A841" s="4">
        <v>19</v>
      </c>
      <c r="B841" s="25" t="s">
        <v>344</v>
      </c>
      <c r="C841" s="40">
        <v>3231</v>
      </c>
      <c r="D841" s="26">
        <v>1</v>
      </c>
    </row>
    <row r="842" spans="1:4" ht="16.5" customHeight="1" x14ac:dyDescent="0.2">
      <c r="A842" s="4">
        <v>20</v>
      </c>
      <c r="B842" s="25" t="s">
        <v>297</v>
      </c>
      <c r="C842" s="40">
        <v>3231</v>
      </c>
      <c r="D842" s="26">
        <v>1</v>
      </c>
    </row>
    <row r="843" spans="1:4" ht="15" x14ac:dyDescent="0.2">
      <c r="A843" s="4">
        <v>21</v>
      </c>
      <c r="B843" s="25" t="s">
        <v>335</v>
      </c>
      <c r="C843" s="40">
        <v>3231</v>
      </c>
      <c r="D843" s="26">
        <v>5</v>
      </c>
    </row>
    <row r="844" spans="1:4" ht="15" x14ac:dyDescent="0.2">
      <c r="A844" s="4">
        <v>22</v>
      </c>
      <c r="B844" s="25" t="s">
        <v>345</v>
      </c>
      <c r="C844" s="40">
        <v>3231</v>
      </c>
      <c r="D844" s="26">
        <v>3</v>
      </c>
    </row>
    <row r="845" spans="1:4" ht="30.75" customHeight="1" x14ac:dyDescent="0.2">
      <c r="A845" s="137" t="s">
        <v>17</v>
      </c>
      <c r="B845" s="137"/>
      <c r="C845" s="74"/>
      <c r="D845" s="30">
        <f>SUM(D841:D844)</f>
        <v>10</v>
      </c>
    </row>
    <row r="846" spans="1:4" ht="30" x14ac:dyDescent="0.2">
      <c r="A846" s="4">
        <v>23</v>
      </c>
      <c r="B846" s="25" t="s">
        <v>300</v>
      </c>
      <c r="C846" s="41">
        <v>5132</v>
      </c>
      <c r="D846" s="26">
        <v>3</v>
      </c>
    </row>
    <row r="847" spans="1:4" ht="18" customHeight="1" x14ac:dyDescent="0.2">
      <c r="A847" s="54"/>
      <c r="B847" s="109" t="s">
        <v>17</v>
      </c>
      <c r="C847" s="34"/>
      <c r="D847" s="30">
        <f>SUM(D846)</f>
        <v>3</v>
      </c>
    </row>
    <row r="848" spans="1:4" ht="17.25" customHeight="1" x14ac:dyDescent="0.2">
      <c r="A848" s="4">
        <v>24</v>
      </c>
      <c r="B848" s="25" t="s">
        <v>379</v>
      </c>
      <c r="C848" s="40">
        <v>4131</v>
      </c>
      <c r="D848" s="26">
        <v>1</v>
      </c>
    </row>
    <row r="849" spans="1:4" ht="15" x14ac:dyDescent="0.2">
      <c r="A849" s="4">
        <v>25</v>
      </c>
      <c r="B849" s="25" t="s">
        <v>18</v>
      </c>
      <c r="C849" s="40">
        <v>4222</v>
      </c>
      <c r="D849" s="26">
        <v>3</v>
      </c>
    </row>
    <row r="850" spans="1:4" ht="14.25" x14ac:dyDescent="0.2">
      <c r="A850" s="148" t="s">
        <v>17</v>
      </c>
      <c r="B850" s="149"/>
      <c r="C850" s="74"/>
      <c r="D850" s="30">
        <f>SUM(D848:D849)</f>
        <v>4</v>
      </c>
    </row>
    <row r="851" spans="1:4" ht="15.75" customHeight="1" x14ac:dyDescent="0.2">
      <c r="A851" s="147" t="s">
        <v>19</v>
      </c>
      <c r="B851" s="147"/>
      <c r="C851" s="106"/>
      <c r="D851" s="30">
        <f>SUM(D850,D847,D845,D840)</f>
        <v>26</v>
      </c>
    </row>
    <row r="852" spans="1:4" ht="18.75" customHeight="1" x14ac:dyDescent="0.2">
      <c r="A852" s="106"/>
      <c r="B852" s="76" t="s">
        <v>247</v>
      </c>
      <c r="C852" s="138"/>
      <c r="D852" s="139"/>
    </row>
    <row r="853" spans="1:4" ht="21" customHeight="1" x14ac:dyDescent="0.2">
      <c r="A853" s="4">
        <v>1</v>
      </c>
      <c r="B853" s="25" t="s">
        <v>248</v>
      </c>
      <c r="C853" s="40" t="s">
        <v>122</v>
      </c>
      <c r="D853" s="26">
        <v>1</v>
      </c>
    </row>
    <row r="854" spans="1:4" ht="15" x14ac:dyDescent="0.2">
      <c r="A854" s="4">
        <v>2</v>
      </c>
      <c r="B854" s="25" t="s">
        <v>249</v>
      </c>
      <c r="C854" s="40" t="s">
        <v>122</v>
      </c>
      <c r="D854" s="27">
        <v>1.75</v>
      </c>
    </row>
    <row r="855" spans="1:4" ht="15" x14ac:dyDescent="0.2">
      <c r="A855" s="4">
        <v>3</v>
      </c>
      <c r="B855" s="25" t="s">
        <v>250</v>
      </c>
      <c r="C855" s="40">
        <v>3229</v>
      </c>
      <c r="D855" s="26">
        <v>1</v>
      </c>
    </row>
    <row r="856" spans="1:4" ht="18.75" customHeight="1" x14ac:dyDescent="0.2">
      <c r="A856" s="137" t="s">
        <v>17</v>
      </c>
      <c r="B856" s="137"/>
      <c r="C856" s="74"/>
      <c r="D856" s="28">
        <f>SUM(D853:D855)</f>
        <v>3.75</v>
      </c>
    </row>
    <row r="857" spans="1:4" ht="15" x14ac:dyDescent="0.2">
      <c r="A857" s="4">
        <v>4</v>
      </c>
      <c r="B857" s="25" t="s">
        <v>335</v>
      </c>
      <c r="C857" s="40">
        <v>3231</v>
      </c>
      <c r="D857" s="26">
        <v>2</v>
      </c>
    </row>
    <row r="858" spans="1:4" ht="14.25" x14ac:dyDescent="0.2">
      <c r="A858" s="137" t="s">
        <v>17</v>
      </c>
      <c r="B858" s="137"/>
      <c r="C858" s="74"/>
      <c r="D858" s="30">
        <f>SUM(D857:D857)</f>
        <v>2</v>
      </c>
    </row>
    <row r="859" spans="1:4" ht="22.5" customHeight="1" x14ac:dyDescent="0.2">
      <c r="A859" s="147" t="s">
        <v>19</v>
      </c>
      <c r="B859" s="147"/>
      <c r="C859" s="106"/>
      <c r="D859" s="28">
        <f>SUM(D858,D856)</f>
        <v>5.75</v>
      </c>
    </row>
    <row r="860" spans="1:4" ht="17.25" customHeight="1" x14ac:dyDescent="0.2">
      <c r="A860" s="106"/>
      <c r="B860" s="119" t="s">
        <v>252</v>
      </c>
      <c r="C860" s="138"/>
      <c r="D860" s="139"/>
    </row>
    <row r="861" spans="1:4" ht="18" customHeight="1" x14ac:dyDescent="0.2">
      <c r="A861" s="4">
        <v>1</v>
      </c>
      <c r="B861" s="25" t="s">
        <v>142</v>
      </c>
      <c r="C861" s="40" t="s">
        <v>113</v>
      </c>
      <c r="D861" s="26">
        <v>1</v>
      </c>
    </row>
    <row r="862" spans="1:4" ht="18.75" customHeight="1" x14ac:dyDescent="0.2">
      <c r="A862" s="4">
        <v>2</v>
      </c>
      <c r="B862" s="25" t="s">
        <v>251</v>
      </c>
      <c r="C862" s="40" t="s">
        <v>114</v>
      </c>
      <c r="D862" s="26">
        <v>1</v>
      </c>
    </row>
    <row r="863" spans="1:4" ht="15" x14ac:dyDescent="0.2">
      <c r="A863" s="4">
        <v>3</v>
      </c>
      <c r="B863" s="25" t="s">
        <v>209</v>
      </c>
      <c r="C863" s="40" t="s">
        <v>114</v>
      </c>
      <c r="D863" s="26">
        <v>0.5</v>
      </c>
    </row>
    <row r="864" spans="1:4" ht="14.25" x14ac:dyDescent="0.2">
      <c r="A864" s="137" t="s">
        <v>17</v>
      </c>
      <c r="B864" s="137"/>
      <c r="C864" s="74"/>
      <c r="D864" s="30">
        <f>SUM(D861:D863)</f>
        <v>2.5</v>
      </c>
    </row>
    <row r="865" spans="1:4" ht="27.75" customHeight="1" x14ac:dyDescent="0.2">
      <c r="A865" s="4">
        <v>4</v>
      </c>
      <c r="B865" s="25" t="s">
        <v>278</v>
      </c>
      <c r="C865" s="40">
        <v>3231</v>
      </c>
      <c r="D865" s="26">
        <v>1</v>
      </c>
    </row>
    <row r="866" spans="1:4" ht="30" x14ac:dyDescent="0.2">
      <c r="A866" s="4">
        <v>5</v>
      </c>
      <c r="B866" s="25" t="s">
        <v>297</v>
      </c>
      <c r="C866" s="40">
        <v>3231</v>
      </c>
      <c r="D866" s="26">
        <v>1</v>
      </c>
    </row>
    <row r="867" spans="1:4" ht="28.5" customHeight="1" x14ac:dyDescent="0.2">
      <c r="A867" s="4">
        <v>6</v>
      </c>
      <c r="B867" s="25" t="s">
        <v>367</v>
      </c>
      <c r="C867" s="40">
        <v>3231</v>
      </c>
      <c r="D867" s="26">
        <v>4</v>
      </c>
    </row>
    <row r="868" spans="1:4" ht="16.5" customHeight="1" x14ac:dyDescent="0.2">
      <c r="A868" s="4">
        <v>7</v>
      </c>
      <c r="B868" s="25" t="s">
        <v>368</v>
      </c>
      <c r="C868" s="40">
        <v>3231</v>
      </c>
      <c r="D868" s="26">
        <v>1</v>
      </c>
    </row>
    <row r="869" spans="1:4" ht="28.5" customHeight="1" x14ac:dyDescent="0.2">
      <c r="A869" s="137" t="s">
        <v>17</v>
      </c>
      <c r="B869" s="137"/>
      <c r="C869" s="74"/>
      <c r="D869" s="30">
        <f>SUM(D865:D868)</f>
        <v>7</v>
      </c>
    </row>
    <row r="870" spans="1:4" ht="33" customHeight="1" x14ac:dyDescent="0.2">
      <c r="A870" s="4">
        <v>8</v>
      </c>
      <c r="B870" s="25" t="s">
        <v>293</v>
      </c>
      <c r="C870" s="41">
        <v>5132</v>
      </c>
      <c r="D870" s="26">
        <v>2</v>
      </c>
    </row>
    <row r="871" spans="1:4" ht="15" customHeight="1" x14ac:dyDescent="0.2">
      <c r="A871" s="4">
        <v>9</v>
      </c>
      <c r="B871" s="25" t="s">
        <v>300</v>
      </c>
      <c r="C871" s="41">
        <v>5132</v>
      </c>
      <c r="D871" s="26">
        <v>2</v>
      </c>
    </row>
    <row r="872" spans="1:4" ht="21" customHeight="1" x14ac:dyDescent="0.2">
      <c r="A872" s="54"/>
      <c r="B872" s="109" t="s">
        <v>17</v>
      </c>
      <c r="C872" s="34"/>
      <c r="D872" s="30">
        <f>SUM(D870:D871)</f>
        <v>4</v>
      </c>
    </row>
    <row r="873" spans="1:4" ht="21" customHeight="1" x14ac:dyDescent="0.2">
      <c r="A873" s="4">
        <v>10</v>
      </c>
      <c r="B873" s="25" t="s">
        <v>379</v>
      </c>
      <c r="C873" s="40">
        <v>4131</v>
      </c>
      <c r="D873" s="26">
        <v>1</v>
      </c>
    </row>
    <row r="874" spans="1:4" ht="14.25" x14ac:dyDescent="0.2">
      <c r="A874" s="148" t="s">
        <v>17</v>
      </c>
      <c r="B874" s="149"/>
      <c r="C874" s="74"/>
      <c r="D874" s="30">
        <f>SUM(D873:D873)</f>
        <v>1</v>
      </c>
    </row>
    <row r="875" spans="1:4" ht="21" customHeight="1" x14ac:dyDescent="0.2">
      <c r="A875" s="147" t="s">
        <v>19</v>
      </c>
      <c r="B875" s="147"/>
      <c r="C875" s="106"/>
      <c r="D875" s="30">
        <f>SUM(D874,D872,D869,D864)</f>
        <v>14.5</v>
      </c>
    </row>
    <row r="876" spans="1:4" ht="21" customHeight="1" x14ac:dyDescent="0.2">
      <c r="A876" s="112"/>
      <c r="B876" s="119" t="s">
        <v>346</v>
      </c>
      <c r="C876" s="138"/>
      <c r="D876" s="139"/>
    </row>
    <row r="877" spans="1:4" ht="17.25" customHeight="1" x14ac:dyDescent="0.2">
      <c r="A877" s="4">
        <v>1</v>
      </c>
      <c r="B877" s="25" t="s">
        <v>142</v>
      </c>
      <c r="C877" s="40" t="s">
        <v>113</v>
      </c>
      <c r="D877" s="26">
        <v>1</v>
      </c>
    </row>
    <row r="878" spans="1:4" ht="18" customHeight="1" x14ac:dyDescent="0.2">
      <c r="A878" s="4">
        <v>2</v>
      </c>
      <c r="B878" s="25" t="s">
        <v>31</v>
      </c>
      <c r="C878" s="40" t="s">
        <v>114</v>
      </c>
      <c r="D878" s="26">
        <v>1</v>
      </c>
    </row>
    <row r="879" spans="1:4" ht="18" customHeight="1" x14ac:dyDescent="0.2">
      <c r="A879" s="4">
        <v>3</v>
      </c>
      <c r="B879" s="25" t="s">
        <v>246</v>
      </c>
      <c r="C879" s="40" t="s">
        <v>114</v>
      </c>
      <c r="D879" s="27">
        <v>0.25</v>
      </c>
    </row>
    <row r="880" spans="1:4" ht="30.75" customHeight="1" x14ac:dyDescent="0.2">
      <c r="A880" s="137" t="s">
        <v>17</v>
      </c>
      <c r="B880" s="137"/>
      <c r="C880" s="74"/>
      <c r="D880" s="28">
        <f>SUM(D877:D879)</f>
        <v>2.25</v>
      </c>
    </row>
    <row r="881" spans="1:4" ht="30" customHeight="1" x14ac:dyDescent="0.2">
      <c r="A881" s="4">
        <v>4</v>
      </c>
      <c r="B881" s="25" t="s">
        <v>278</v>
      </c>
      <c r="C881" s="40">
        <v>3231</v>
      </c>
      <c r="D881" s="26">
        <v>1</v>
      </c>
    </row>
    <row r="882" spans="1:4" ht="32.25" customHeight="1" x14ac:dyDescent="0.2">
      <c r="A882" s="4">
        <v>5</v>
      </c>
      <c r="B882" s="25" t="s">
        <v>310</v>
      </c>
      <c r="C882" s="40">
        <v>3231</v>
      </c>
      <c r="D882" s="26">
        <v>1</v>
      </c>
    </row>
    <row r="883" spans="1:4" ht="30" x14ac:dyDescent="0.2">
      <c r="A883" s="4">
        <v>6</v>
      </c>
      <c r="B883" s="25" t="s">
        <v>367</v>
      </c>
      <c r="C883" s="40">
        <v>3231</v>
      </c>
      <c r="D883" s="26">
        <v>1</v>
      </c>
    </row>
    <row r="884" spans="1:4" ht="14.25" x14ac:dyDescent="0.2">
      <c r="A884" s="137" t="s">
        <v>17</v>
      </c>
      <c r="B884" s="137"/>
      <c r="C884" s="74"/>
      <c r="D884" s="30">
        <f>SUM(D881:D883)</f>
        <v>3</v>
      </c>
    </row>
    <row r="885" spans="1:4" ht="31.5" customHeight="1" x14ac:dyDescent="0.2">
      <c r="A885" s="4">
        <v>7</v>
      </c>
      <c r="B885" s="25" t="s">
        <v>293</v>
      </c>
      <c r="C885" s="41">
        <v>5132</v>
      </c>
      <c r="D885" s="26">
        <v>1</v>
      </c>
    </row>
    <row r="886" spans="1:4" ht="30" x14ac:dyDescent="0.2">
      <c r="A886" s="4">
        <v>8</v>
      </c>
      <c r="B886" s="25" t="s">
        <v>300</v>
      </c>
      <c r="C886" s="41">
        <v>5132</v>
      </c>
      <c r="D886" s="26">
        <v>1</v>
      </c>
    </row>
    <row r="887" spans="1:4" ht="21.75" customHeight="1" x14ac:dyDescent="0.2">
      <c r="A887" s="54"/>
      <c r="B887" s="113" t="s">
        <v>17</v>
      </c>
      <c r="C887" s="34"/>
      <c r="D887" s="30">
        <f>SUM(D885:D886)</f>
        <v>2</v>
      </c>
    </row>
    <row r="888" spans="1:4" ht="15" x14ac:dyDescent="0.2">
      <c r="A888" s="4">
        <v>9</v>
      </c>
      <c r="B888" s="25" t="s">
        <v>379</v>
      </c>
      <c r="C888" s="40">
        <v>4131</v>
      </c>
      <c r="D888" s="26">
        <v>1</v>
      </c>
    </row>
    <row r="889" spans="1:4" ht="18" customHeight="1" x14ac:dyDescent="0.2">
      <c r="A889" s="148" t="s">
        <v>17</v>
      </c>
      <c r="B889" s="149"/>
      <c r="C889" s="74"/>
      <c r="D889" s="30">
        <f>SUM(D888:D888)</f>
        <v>1</v>
      </c>
    </row>
    <row r="890" spans="1:4" ht="18" customHeight="1" x14ac:dyDescent="0.2">
      <c r="A890" s="147" t="s">
        <v>19</v>
      </c>
      <c r="B890" s="147"/>
      <c r="C890" s="112"/>
      <c r="D890" s="28">
        <f>SUM(D889,D887,D884,D880)</f>
        <v>8.25</v>
      </c>
    </row>
    <row r="891" spans="1:4" ht="14.25" x14ac:dyDescent="0.2">
      <c r="A891" s="147" t="s">
        <v>19</v>
      </c>
      <c r="B891" s="147"/>
      <c r="C891" s="117"/>
      <c r="D891" s="30">
        <f>SUM(D851+D859+D875+D890)</f>
        <v>54.5</v>
      </c>
    </row>
    <row r="892" spans="1:4" ht="18" customHeight="1" x14ac:dyDescent="0.2">
      <c r="A892" s="67"/>
      <c r="B892" s="68"/>
      <c r="C892" s="68"/>
      <c r="D892" s="68"/>
    </row>
    <row r="893" spans="1:4" ht="15" x14ac:dyDescent="0.2">
      <c r="A893" s="4"/>
      <c r="B893" s="59" t="s">
        <v>214</v>
      </c>
      <c r="C893" s="135"/>
      <c r="D893" s="136"/>
    </row>
    <row r="894" spans="1:4" ht="18" customHeight="1" x14ac:dyDescent="0.2">
      <c r="A894" s="4">
        <v>1</v>
      </c>
      <c r="B894" s="25" t="s">
        <v>141</v>
      </c>
      <c r="C894" s="40" t="s">
        <v>113</v>
      </c>
      <c r="D894" s="26">
        <v>1</v>
      </c>
    </row>
    <row r="895" spans="1:4" ht="21" customHeight="1" x14ac:dyDescent="0.2">
      <c r="A895" s="4">
        <v>2</v>
      </c>
      <c r="B895" s="25" t="s">
        <v>201</v>
      </c>
      <c r="C895" s="40" t="s">
        <v>114</v>
      </c>
      <c r="D895" s="26">
        <v>0.5</v>
      </c>
    </row>
    <row r="896" spans="1:4" ht="18" customHeight="1" x14ac:dyDescent="0.2">
      <c r="A896" s="4">
        <v>3</v>
      </c>
      <c r="B896" s="25" t="s">
        <v>215</v>
      </c>
      <c r="C896" s="40" t="s">
        <v>114</v>
      </c>
      <c r="D896" s="27">
        <v>0.75</v>
      </c>
    </row>
    <row r="897" spans="1:4" ht="20.25" customHeight="1" x14ac:dyDescent="0.2">
      <c r="A897" s="4">
        <v>4</v>
      </c>
      <c r="B897" s="25" t="s">
        <v>158</v>
      </c>
      <c r="C897" s="40" t="s">
        <v>114</v>
      </c>
      <c r="D897" s="26">
        <v>3.5</v>
      </c>
    </row>
    <row r="898" spans="1:4" ht="15" x14ac:dyDescent="0.2">
      <c r="A898" s="4">
        <v>5</v>
      </c>
      <c r="B898" s="25" t="s">
        <v>57</v>
      </c>
      <c r="C898" s="40">
        <v>3229</v>
      </c>
      <c r="D898" s="26">
        <v>1</v>
      </c>
    </row>
    <row r="899" spans="1:4" ht="30.75" customHeight="1" x14ac:dyDescent="0.2">
      <c r="A899" s="137" t="s">
        <v>17</v>
      </c>
      <c r="B899" s="137"/>
      <c r="C899" s="33"/>
      <c r="D899" s="28">
        <f>SUM(D894:D898)</f>
        <v>6.75</v>
      </c>
    </row>
    <row r="900" spans="1:4" ht="18.75" customHeight="1" x14ac:dyDescent="0.2">
      <c r="A900" s="4">
        <v>6</v>
      </c>
      <c r="B900" s="25" t="s">
        <v>278</v>
      </c>
      <c r="C900" s="40">
        <v>3231</v>
      </c>
      <c r="D900" s="26">
        <v>1</v>
      </c>
    </row>
    <row r="901" spans="1:4" ht="20.25" customHeight="1" x14ac:dyDescent="0.2">
      <c r="A901" s="4">
        <v>7</v>
      </c>
      <c r="B901" s="25" t="s">
        <v>347</v>
      </c>
      <c r="C901" s="40">
        <v>3231</v>
      </c>
      <c r="D901" s="26">
        <v>3</v>
      </c>
    </row>
    <row r="902" spans="1:4" ht="21.75" customHeight="1" x14ac:dyDescent="0.2">
      <c r="A902" s="4">
        <v>8</v>
      </c>
      <c r="B902" s="25" t="s">
        <v>335</v>
      </c>
      <c r="C902" s="40">
        <v>3231</v>
      </c>
      <c r="D902" s="26">
        <v>2</v>
      </c>
    </row>
    <row r="903" spans="1:4" ht="19.5" customHeight="1" x14ac:dyDescent="0.2">
      <c r="A903" s="4">
        <v>9</v>
      </c>
      <c r="B903" s="25" t="s">
        <v>328</v>
      </c>
      <c r="C903" s="40">
        <v>3231</v>
      </c>
      <c r="D903" s="26">
        <v>2</v>
      </c>
    </row>
    <row r="904" spans="1:4" ht="15" x14ac:dyDescent="0.2">
      <c r="A904" s="4">
        <v>10</v>
      </c>
      <c r="B904" s="25" t="s">
        <v>348</v>
      </c>
      <c r="C904" s="40">
        <v>3231</v>
      </c>
      <c r="D904" s="26">
        <v>4</v>
      </c>
    </row>
    <row r="905" spans="1:4" ht="30" x14ac:dyDescent="0.2">
      <c r="A905" s="4">
        <v>15</v>
      </c>
      <c r="B905" s="25" t="s">
        <v>303</v>
      </c>
      <c r="C905" s="40">
        <v>3231</v>
      </c>
      <c r="D905" s="26">
        <v>2</v>
      </c>
    </row>
    <row r="906" spans="1:4" ht="30" x14ac:dyDescent="0.2">
      <c r="A906" s="4">
        <v>16</v>
      </c>
      <c r="B906" s="25" t="s">
        <v>299</v>
      </c>
      <c r="C906" s="40">
        <v>3231</v>
      </c>
      <c r="D906" s="26">
        <v>2</v>
      </c>
    </row>
    <row r="907" spans="1:4" ht="30" customHeight="1" x14ac:dyDescent="0.2">
      <c r="A907" s="137" t="s">
        <v>17</v>
      </c>
      <c r="B907" s="137"/>
      <c r="C907" s="33"/>
      <c r="D907" s="30">
        <f>SUM(D900:D906)</f>
        <v>16</v>
      </c>
    </row>
    <row r="908" spans="1:4" ht="30" x14ac:dyDescent="0.2">
      <c r="A908" s="4">
        <v>17</v>
      </c>
      <c r="B908" s="25" t="s">
        <v>300</v>
      </c>
      <c r="C908" s="40">
        <v>5132</v>
      </c>
      <c r="D908" s="26">
        <v>20</v>
      </c>
    </row>
    <row r="909" spans="1:4" ht="14.25" x14ac:dyDescent="0.2">
      <c r="A909" s="137" t="s">
        <v>17</v>
      </c>
      <c r="B909" s="137"/>
      <c r="C909" s="33"/>
      <c r="D909" s="30">
        <f>SUM(D908:D908)</f>
        <v>20</v>
      </c>
    </row>
    <row r="910" spans="1:4" ht="15" customHeight="1" x14ac:dyDescent="0.2">
      <c r="A910" s="4">
        <v>18</v>
      </c>
      <c r="B910" s="25" t="s">
        <v>33</v>
      </c>
      <c r="C910" s="40">
        <v>4222</v>
      </c>
      <c r="D910" s="26">
        <v>1.5</v>
      </c>
    </row>
    <row r="911" spans="1:4" ht="20.25" customHeight="1" x14ac:dyDescent="0.2">
      <c r="A911" s="4">
        <v>19</v>
      </c>
      <c r="B911" s="25" t="s">
        <v>25</v>
      </c>
      <c r="C911" s="40">
        <v>4112</v>
      </c>
      <c r="D911" s="26">
        <v>3</v>
      </c>
    </row>
    <row r="912" spans="1:4" ht="17.25" customHeight="1" x14ac:dyDescent="0.2">
      <c r="A912" s="4">
        <v>20</v>
      </c>
      <c r="B912" s="25" t="s">
        <v>379</v>
      </c>
      <c r="C912" s="40">
        <v>4131</v>
      </c>
      <c r="D912" s="26">
        <v>1</v>
      </c>
    </row>
    <row r="913" spans="1:4" ht="14.25" x14ac:dyDescent="0.2">
      <c r="A913" s="137" t="s">
        <v>17</v>
      </c>
      <c r="B913" s="137"/>
      <c r="C913" s="33"/>
      <c r="D913" s="30">
        <f>SUM(D910:D912)</f>
        <v>5.5</v>
      </c>
    </row>
    <row r="914" spans="1:4" ht="14.25" x14ac:dyDescent="0.2">
      <c r="A914" s="147" t="s">
        <v>19</v>
      </c>
      <c r="B914" s="147"/>
      <c r="C914" s="34"/>
      <c r="D914" s="28">
        <f>D899+D907+D909+D913</f>
        <v>48.25</v>
      </c>
    </row>
    <row r="915" spans="1:4" ht="60.75" customHeight="1" x14ac:dyDescent="0.2">
      <c r="A915" s="15"/>
      <c r="B915" s="16"/>
      <c r="C915" s="36"/>
      <c r="D915" s="16"/>
    </row>
    <row r="916" spans="1:4" ht="19.5" customHeight="1" x14ac:dyDescent="0.2">
      <c r="A916" s="20"/>
      <c r="B916" s="56" t="s">
        <v>404</v>
      </c>
      <c r="C916" s="165"/>
      <c r="D916" s="166"/>
    </row>
    <row r="917" spans="1:4" ht="20.25" customHeight="1" x14ac:dyDescent="0.2">
      <c r="A917" s="4">
        <v>1</v>
      </c>
      <c r="B917" s="25" t="s">
        <v>141</v>
      </c>
      <c r="C917" s="40" t="s">
        <v>113</v>
      </c>
      <c r="D917" s="26">
        <v>1</v>
      </c>
    </row>
    <row r="918" spans="1:4" ht="15" x14ac:dyDescent="0.2">
      <c r="A918" s="4">
        <v>2</v>
      </c>
      <c r="B918" s="25" t="s">
        <v>92</v>
      </c>
      <c r="C918" s="40" t="s">
        <v>122</v>
      </c>
      <c r="D918" s="26">
        <v>0.5</v>
      </c>
    </row>
    <row r="919" spans="1:4" ht="19.5" customHeight="1" x14ac:dyDescent="0.2">
      <c r="A919" s="4">
        <v>3</v>
      </c>
      <c r="B919" s="25" t="s">
        <v>216</v>
      </c>
      <c r="C919" s="40" t="s">
        <v>114</v>
      </c>
      <c r="D919" s="26">
        <v>0.5</v>
      </c>
    </row>
    <row r="920" spans="1:4" ht="21.75" customHeight="1" x14ac:dyDescent="0.2">
      <c r="A920" s="4">
        <v>4</v>
      </c>
      <c r="B920" s="25" t="s">
        <v>177</v>
      </c>
      <c r="C920" s="40" t="s">
        <v>122</v>
      </c>
      <c r="D920" s="26">
        <v>0.5</v>
      </c>
    </row>
    <row r="921" spans="1:4" ht="15" x14ac:dyDescent="0.2">
      <c r="A921" s="4">
        <v>5</v>
      </c>
      <c r="B921" s="25" t="s">
        <v>76</v>
      </c>
      <c r="C921" s="40" t="s">
        <v>114</v>
      </c>
      <c r="D921" s="4">
        <v>0.5</v>
      </c>
    </row>
    <row r="922" spans="1:4" ht="15" x14ac:dyDescent="0.2">
      <c r="A922" s="4">
        <v>6</v>
      </c>
      <c r="B922" s="25" t="s">
        <v>30</v>
      </c>
      <c r="C922" s="40" t="s">
        <v>114</v>
      </c>
      <c r="D922" s="26">
        <v>1</v>
      </c>
    </row>
    <row r="923" spans="1:4" ht="18.75" customHeight="1" x14ac:dyDescent="0.2">
      <c r="A923" s="4">
        <v>7</v>
      </c>
      <c r="B923" s="25" t="s">
        <v>382</v>
      </c>
      <c r="C923" s="40" t="s">
        <v>114</v>
      </c>
      <c r="D923" s="26">
        <v>1</v>
      </c>
    </row>
    <row r="924" spans="1:4" ht="15" x14ac:dyDescent="0.2">
      <c r="A924" s="4">
        <v>8</v>
      </c>
      <c r="B924" s="25" t="s">
        <v>209</v>
      </c>
      <c r="C924" s="40" t="s">
        <v>114</v>
      </c>
      <c r="D924" s="27">
        <v>0.25</v>
      </c>
    </row>
    <row r="925" spans="1:4" ht="15" x14ac:dyDescent="0.2">
      <c r="A925" s="4">
        <v>9</v>
      </c>
      <c r="B925" s="25" t="s">
        <v>343</v>
      </c>
      <c r="C925" s="40" t="s">
        <v>114</v>
      </c>
      <c r="D925" s="27">
        <v>0.25</v>
      </c>
    </row>
    <row r="926" spans="1:4" ht="14.25" x14ac:dyDescent="0.2">
      <c r="A926" s="137" t="s">
        <v>17</v>
      </c>
      <c r="B926" s="137"/>
      <c r="C926" s="74"/>
      <c r="D926" s="30">
        <f>SUM(D917:D925)</f>
        <v>5.5</v>
      </c>
    </row>
    <row r="927" spans="1:4" ht="30" x14ac:dyDescent="0.2">
      <c r="A927" s="4">
        <v>8</v>
      </c>
      <c r="B927" s="25" t="s">
        <v>278</v>
      </c>
      <c r="C927" s="40">
        <v>3231</v>
      </c>
      <c r="D927" s="26">
        <v>1</v>
      </c>
    </row>
    <row r="928" spans="1:4" ht="30" x14ac:dyDescent="0.2">
      <c r="A928" s="4">
        <v>9</v>
      </c>
      <c r="B928" s="25" t="s">
        <v>291</v>
      </c>
      <c r="C928" s="40">
        <v>3231</v>
      </c>
      <c r="D928" s="26">
        <v>1</v>
      </c>
    </row>
    <row r="929" spans="1:4" ht="31.5" customHeight="1" x14ac:dyDescent="0.2">
      <c r="A929" s="4">
        <v>10</v>
      </c>
      <c r="B929" s="25" t="s">
        <v>349</v>
      </c>
      <c r="C929" s="40">
        <v>3231</v>
      </c>
      <c r="D929" s="27">
        <v>1.25</v>
      </c>
    </row>
    <row r="930" spans="1:4" ht="19.5" customHeight="1" x14ac:dyDescent="0.2">
      <c r="A930" s="4">
        <v>11</v>
      </c>
      <c r="B930" s="25" t="s">
        <v>350</v>
      </c>
      <c r="C930" s="40">
        <v>3231</v>
      </c>
      <c r="D930" s="26">
        <v>1</v>
      </c>
    </row>
    <row r="931" spans="1:4" ht="30" x14ac:dyDescent="0.2">
      <c r="A931" s="4">
        <v>12</v>
      </c>
      <c r="B931" s="25" t="s">
        <v>351</v>
      </c>
      <c r="C931" s="40">
        <v>3231</v>
      </c>
      <c r="D931" s="26">
        <v>1</v>
      </c>
    </row>
    <row r="932" spans="1:4" ht="30" x14ac:dyDescent="0.2">
      <c r="A932" s="4">
        <v>13</v>
      </c>
      <c r="B932" s="25" t="s">
        <v>352</v>
      </c>
      <c r="C932" s="40">
        <v>3231</v>
      </c>
      <c r="D932" s="26">
        <v>2</v>
      </c>
    </row>
    <row r="933" spans="1:4" ht="19.5" customHeight="1" x14ac:dyDescent="0.2">
      <c r="A933" s="4">
        <v>14</v>
      </c>
      <c r="B933" s="25" t="s">
        <v>353</v>
      </c>
      <c r="C933" s="40">
        <v>3231</v>
      </c>
      <c r="D933" s="26">
        <v>2</v>
      </c>
    </row>
    <row r="934" spans="1:4" ht="20.25" customHeight="1" x14ac:dyDescent="0.2">
      <c r="A934" s="4">
        <v>15</v>
      </c>
      <c r="B934" s="25" t="s">
        <v>354</v>
      </c>
      <c r="C934" s="40">
        <v>3231</v>
      </c>
      <c r="D934" s="27">
        <v>0.25</v>
      </c>
    </row>
    <row r="935" spans="1:4" ht="21" customHeight="1" x14ac:dyDescent="0.2">
      <c r="A935" s="4">
        <v>16</v>
      </c>
      <c r="B935" s="25" t="s">
        <v>326</v>
      </c>
      <c r="C935" s="40">
        <v>3231</v>
      </c>
      <c r="D935" s="26">
        <v>3</v>
      </c>
    </row>
    <row r="936" spans="1:4" ht="18" customHeight="1" x14ac:dyDescent="0.2">
      <c r="A936" s="4">
        <v>17</v>
      </c>
      <c r="B936" s="25" t="s">
        <v>327</v>
      </c>
      <c r="C936" s="40">
        <v>3231</v>
      </c>
      <c r="D936" s="26">
        <v>2</v>
      </c>
    </row>
    <row r="937" spans="1:4" ht="20.25" customHeight="1" x14ac:dyDescent="0.2">
      <c r="A937" s="4">
        <v>17</v>
      </c>
      <c r="B937" s="25" t="s">
        <v>383</v>
      </c>
      <c r="C937" s="40">
        <v>3231</v>
      </c>
      <c r="D937" s="27">
        <v>1.25</v>
      </c>
    </row>
    <row r="938" spans="1:4" ht="15.75" customHeight="1" x14ac:dyDescent="0.2">
      <c r="A938" s="4">
        <v>18</v>
      </c>
      <c r="B938" s="25" t="s">
        <v>355</v>
      </c>
      <c r="C938" s="40">
        <v>3226</v>
      </c>
      <c r="D938" s="26">
        <v>1</v>
      </c>
    </row>
    <row r="939" spans="1:4" ht="15" x14ac:dyDescent="0.2">
      <c r="A939" s="4">
        <v>19</v>
      </c>
      <c r="B939" s="25" t="s">
        <v>384</v>
      </c>
      <c r="C939" s="40">
        <v>3226</v>
      </c>
      <c r="D939" s="26">
        <v>1</v>
      </c>
    </row>
    <row r="940" spans="1:4" ht="14.25" x14ac:dyDescent="0.2">
      <c r="A940" s="137" t="s">
        <v>17</v>
      </c>
      <c r="B940" s="137"/>
      <c r="C940" s="74"/>
      <c r="D940" s="28">
        <f>SUM(D927:D939)</f>
        <v>17.75</v>
      </c>
    </row>
    <row r="941" spans="1:4" ht="31.5" customHeight="1" x14ac:dyDescent="0.2">
      <c r="A941" s="4">
        <v>20</v>
      </c>
      <c r="B941" s="25" t="s">
        <v>293</v>
      </c>
      <c r="C941" s="41">
        <v>5132</v>
      </c>
      <c r="D941" s="26">
        <v>1</v>
      </c>
    </row>
    <row r="942" spans="1:4" ht="30" x14ac:dyDescent="0.2">
      <c r="A942" s="4">
        <v>21</v>
      </c>
      <c r="B942" s="25" t="s">
        <v>300</v>
      </c>
      <c r="C942" s="40">
        <v>5132</v>
      </c>
      <c r="D942" s="26">
        <v>5</v>
      </c>
    </row>
    <row r="943" spans="1:4" ht="18" customHeight="1" x14ac:dyDescent="0.2">
      <c r="A943" s="137" t="s">
        <v>17</v>
      </c>
      <c r="B943" s="137"/>
      <c r="C943" s="74"/>
      <c r="D943" s="30">
        <f>SUM(D941:D942)</f>
        <v>6</v>
      </c>
    </row>
    <row r="944" spans="1:4" ht="15" x14ac:dyDescent="0.2">
      <c r="A944" s="4">
        <v>22</v>
      </c>
      <c r="B944" s="25" t="s">
        <v>379</v>
      </c>
      <c r="C944" s="40">
        <v>4131</v>
      </c>
      <c r="D944" s="26">
        <v>1</v>
      </c>
    </row>
    <row r="945" spans="1:4" ht="15" x14ac:dyDescent="0.2">
      <c r="A945" s="4">
        <v>23</v>
      </c>
      <c r="B945" s="25" t="s">
        <v>356</v>
      </c>
      <c r="C945" s="40">
        <v>3229</v>
      </c>
      <c r="D945" s="26">
        <v>1</v>
      </c>
    </row>
    <row r="946" spans="1:4" ht="16.5" customHeight="1" x14ac:dyDescent="0.2">
      <c r="A946" s="4">
        <v>24</v>
      </c>
      <c r="B946" s="25" t="s">
        <v>191</v>
      </c>
      <c r="C946" s="40" t="s">
        <v>122</v>
      </c>
      <c r="D946" s="27">
        <v>1.75</v>
      </c>
    </row>
    <row r="947" spans="1:4" ht="15" x14ac:dyDescent="0.2">
      <c r="A947" s="4">
        <v>25</v>
      </c>
      <c r="B947" s="25" t="s">
        <v>385</v>
      </c>
      <c r="C947" s="40" t="s">
        <v>122</v>
      </c>
      <c r="D947" s="26">
        <v>1</v>
      </c>
    </row>
    <row r="948" spans="1:4" ht="15" customHeight="1" x14ac:dyDescent="0.2">
      <c r="A948" s="137" t="s">
        <v>17</v>
      </c>
      <c r="B948" s="137"/>
      <c r="C948" s="74"/>
      <c r="D948" s="28">
        <f>SUM(D944:D947)</f>
        <v>4.75</v>
      </c>
    </row>
    <row r="949" spans="1:4" ht="14.25" x14ac:dyDescent="0.2">
      <c r="A949" s="147" t="s">
        <v>19</v>
      </c>
      <c r="B949" s="147"/>
      <c r="C949" s="64"/>
      <c r="D949" s="30">
        <f>D926+D940+D943+D948</f>
        <v>34</v>
      </c>
    </row>
    <row r="950" spans="1:4" x14ac:dyDescent="0.2">
      <c r="A950" s="18"/>
      <c r="B950" s="19"/>
      <c r="C950" s="38"/>
      <c r="D950" s="19"/>
    </row>
    <row r="951" spans="1:4" ht="15" x14ac:dyDescent="0.2">
      <c r="A951" s="4"/>
      <c r="B951" s="59" t="s">
        <v>81</v>
      </c>
      <c r="C951" s="135"/>
      <c r="D951" s="136"/>
    </row>
    <row r="952" spans="1:4" ht="15" x14ac:dyDescent="0.2">
      <c r="A952" s="4">
        <v>1</v>
      </c>
      <c r="B952" s="25" t="s">
        <v>141</v>
      </c>
      <c r="C952" s="40" t="s">
        <v>113</v>
      </c>
      <c r="D952" s="26">
        <v>1</v>
      </c>
    </row>
    <row r="953" spans="1:4" ht="18.75" customHeight="1" x14ac:dyDescent="0.2">
      <c r="A953" s="4"/>
      <c r="B953" s="77" t="s">
        <v>82</v>
      </c>
      <c r="C953" s="138"/>
      <c r="D953" s="139"/>
    </row>
    <row r="954" spans="1:4" ht="15" x14ac:dyDescent="0.2">
      <c r="A954" s="4">
        <v>2</v>
      </c>
      <c r="B954" s="25" t="s">
        <v>34</v>
      </c>
      <c r="C954" s="40" t="s">
        <v>122</v>
      </c>
      <c r="D954" s="26">
        <v>0.5</v>
      </c>
    </row>
    <row r="955" spans="1:4" ht="15" x14ac:dyDescent="0.2">
      <c r="A955" s="4">
        <v>3</v>
      </c>
      <c r="B955" s="25" t="s">
        <v>217</v>
      </c>
      <c r="C955" s="40" t="s">
        <v>122</v>
      </c>
      <c r="D955" s="26">
        <v>1</v>
      </c>
    </row>
    <row r="956" spans="1:4" ht="15" x14ac:dyDescent="0.2">
      <c r="A956" s="4">
        <v>4</v>
      </c>
      <c r="B956" s="25" t="s">
        <v>192</v>
      </c>
      <c r="C956" s="40" t="s">
        <v>122</v>
      </c>
      <c r="D956" s="26">
        <v>1</v>
      </c>
    </row>
    <row r="957" spans="1:4" ht="15" x14ac:dyDescent="0.2">
      <c r="A957" s="4">
        <v>5</v>
      </c>
      <c r="B957" s="25" t="s">
        <v>132</v>
      </c>
      <c r="C957" s="40" t="s">
        <v>122</v>
      </c>
      <c r="D957" s="26">
        <v>1</v>
      </c>
    </row>
    <row r="958" spans="1:4" ht="15" x14ac:dyDescent="0.2">
      <c r="A958" s="4">
        <v>6</v>
      </c>
      <c r="B958" s="25" t="s">
        <v>79</v>
      </c>
      <c r="C958" s="40" t="s">
        <v>122</v>
      </c>
      <c r="D958" s="26">
        <v>2.5</v>
      </c>
    </row>
    <row r="959" spans="1:4" ht="15" x14ac:dyDescent="0.2">
      <c r="A959" s="4">
        <v>7</v>
      </c>
      <c r="B959" s="25" t="s">
        <v>357</v>
      </c>
      <c r="C959" s="40">
        <v>3229</v>
      </c>
      <c r="D959" s="26">
        <v>1</v>
      </c>
    </row>
    <row r="960" spans="1:4" ht="18.75" customHeight="1" x14ac:dyDescent="0.2">
      <c r="A960" s="137" t="s">
        <v>17</v>
      </c>
      <c r="B960" s="137"/>
      <c r="C960" s="74"/>
      <c r="D960" s="30">
        <f>SUM(D952:D959)</f>
        <v>8</v>
      </c>
    </row>
    <row r="961" spans="1:4" ht="15" x14ac:dyDescent="0.2">
      <c r="A961" s="4">
        <v>8</v>
      </c>
      <c r="B961" s="25" t="s">
        <v>59</v>
      </c>
      <c r="C961" s="40">
        <v>3229</v>
      </c>
      <c r="D961" s="26">
        <v>1</v>
      </c>
    </row>
    <row r="962" spans="1:4" ht="18" customHeight="1" x14ac:dyDescent="0.2">
      <c r="A962" s="4">
        <v>9</v>
      </c>
      <c r="B962" s="25" t="s">
        <v>36</v>
      </c>
      <c r="C962" s="40">
        <v>3229</v>
      </c>
      <c r="D962" s="26">
        <v>1</v>
      </c>
    </row>
    <row r="963" spans="1:4" ht="13.5" customHeight="1" x14ac:dyDescent="0.2">
      <c r="A963" s="4">
        <v>10</v>
      </c>
      <c r="B963" s="25" t="s">
        <v>35</v>
      </c>
      <c r="C963" s="40">
        <v>3229</v>
      </c>
      <c r="D963" s="26">
        <v>3</v>
      </c>
    </row>
    <row r="964" spans="1:4" ht="15" x14ac:dyDescent="0.2">
      <c r="A964" s="4">
        <v>11</v>
      </c>
      <c r="B964" s="25" t="s">
        <v>77</v>
      </c>
      <c r="C964" s="40">
        <v>3229</v>
      </c>
      <c r="D964" s="26">
        <v>7</v>
      </c>
    </row>
    <row r="965" spans="1:4" ht="30" customHeight="1" x14ac:dyDescent="0.2">
      <c r="A965" s="137" t="s">
        <v>17</v>
      </c>
      <c r="B965" s="137"/>
      <c r="C965" s="74"/>
      <c r="D965" s="30">
        <f>SUM(D961:D964)</f>
        <v>12</v>
      </c>
    </row>
    <row r="966" spans="1:4" ht="30" x14ac:dyDescent="0.2">
      <c r="A966" s="4">
        <v>12</v>
      </c>
      <c r="B966" s="25" t="s">
        <v>300</v>
      </c>
      <c r="C966" s="40">
        <v>5132</v>
      </c>
      <c r="D966" s="26">
        <v>4</v>
      </c>
    </row>
    <row r="967" spans="1:4" ht="14.25" x14ac:dyDescent="0.2">
      <c r="A967" s="137" t="s">
        <v>17</v>
      </c>
      <c r="B967" s="137"/>
      <c r="C967" s="74"/>
      <c r="D967" s="30">
        <f>SUM(D966:D966)</f>
        <v>4</v>
      </c>
    </row>
    <row r="968" spans="1:4" ht="15" x14ac:dyDescent="0.2">
      <c r="A968" s="4">
        <v>13</v>
      </c>
      <c r="B968" s="25" t="s">
        <v>218</v>
      </c>
      <c r="C968" s="40" t="s">
        <v>121</v>
      </c>
      <c r="D968" s="4">
        <v>1</v>
      </c>
    </row>
    <row r="969" spans="1:4" ht="14.25" x14ac:dyDescent="0.2">
      <c r="A969" s="137" t="s">
        <v>17</v>
      </c>
      <c r="B969" s="137"/>
      <c r="C969" s="74"/>
      <c r="D969" s="30">
        <f>SUM(D968:D968)</f>
        <v>1</v>
      </c>
    </row>
    <row r="970" spans="1:4" ht="18.75" customHeight="1" x14ac:dyDescent="0.2">
      <c r="A970" s="65"/>
      <c r="B970" s="75" t="s">
        <v>83</v>
      </c>
      <c r="C970" s="150"/>
      <c r="D970" s="151"/>
    </row>
    <row r="971" spans="1:4" ht="18.75" customHeight="1" x14ac:dyDescent="0.2">
      <c r="A971" s="4">
        <v>14</v>
      </c>
      <c r="B971" s="25" t="s">
        <v>34</v>
      </c>
      <c r="C971" s="40" t="s">
        <v>122</v>
      </c>
      <c r="D971" s="26">
        <v>1</v>
      </c>
    </row>
    <row r="972" spans="1:4" ht="14.25" x14ac:dyDescent="0.2">
      <c r="A972" s="137" t="s">
        <v>17</v>
      </c>
      <c r="B972" s="137"/>
      <c r="C972" s="74"/>
      <c r="D972" s="30">
        <f>SUM(D971)</f>
        <v>1</v>
      </c>
    </row>
    <row r="973" spans="1:4" ht="15" x14ac:dyDescent="0.2">
      <c r="A973" s="4">
        <v>15</v>
      </c>
      <c r="B973" s="25" t="s">
        <v>36</v>
      </c>
      <c r="C973" s="40">
        <v>3229</v>
      </c>
      <c r="D973" s="26">
        <v>1</v>
      </c>
    </row>
    <row r="974" spans="1:4" ht="30.75" customHeight="1" x14ac:dyDescent="0.2">
      <c r="A974" s="137" t="s">
        <v>17</v>
      </c>
      <c r="B974" s="137"/>
      <c r="C974" s="74"/>
      <c r="D974" s="30">
        <f>SUM(D973:D973)</f>
        <v>1</v>
      </c>
    </row>
    <row r="975" spans="1:4" ht="30" x14ac:dyDescent="0.2">
      <c r="A975" s="4">
        <v>16</v>
      </c>
      <c r="B975" s="25" t="s">
        <v>300</v>
      </c>
      <c r="C975" s="40">
        <v>5132</v>
      </c>
      <c r="D975" s="26">
        <v>1</v>
      </c>
    </row>
    <row r="976" spans="1:4" ht="18" customHeight="1" x14ac:dyDescent="0.2">
      <c r="A976" s="137" t="s">
        <v>17</v>
      </c>
      <c r="B976" s="137"/>
      <c r="C976" s="74"/>
      <c r="D976" s="30">
        <f>SUM(D975:D975)</f>
        <v>1</v>
      </c>
    </row>
    <row r="977" spans="1:4" ht="14.25" customHeight="1" x14ac:dyDescent="0.2">
      <c r="A977" s="65"/>
      <c r="B977" s="75" t="s">
        <v>130</v>
      </c>
      <c r="C977" s="150"/>
      <c r="D977" s="151"/>
    </row>
    <row r="978" spans="1:4" ht="18" customHeight="1" x14ac:dyDescent="0.2">
      <c r="A978" s="4">
        <v>17</v>
      </c>
      <c r="B978" s="25" t="s">
        <v>84</v>
      </c>
      <c r="C978" s="40">
        <v>3229</v>
      </c>
      <c r="D978" s="26">
        <v>1</v>
      </c>
    </row>
    <row r="979" spans="1:4" ht="14.25" x14ac:dyDescent="0.2">
      <c r="A979" s="137" t="s">
        <v>17</v>
      </c>
      <c r="B979" s="137"/>
      <c r="C979" s="65"/>
      <c r="D979" s="30">
        <f>SUM(D978)</f>
        <v>1</v>
      </c>
    </row>
    <row r="980" spans="1:4" ht="18.75" customHeight="1" x14ac:dyDescent="0.2">
      <c r="A980" s="103"/>
      <c r="B980" s="75" t="s">
        <v>219</v>
      </c>
      <c r="C980" s="150"/>
      <c r="D980" s="151"/>
    </row>
    <row r="981" spans="1:4" ht="15" x14ac:dyDescent="0.2">
      <c r="A981" s="4">
        <v>18</v>
      </c>
      <c r="B981" s="25" t="s">
        <v>79</v>
      </c>
      <c r="C981" s="40" t="s">
        <v>122</v>
      </c>
      <c r="D981" s="26">
        <v>1</v>
      </c>
    </row>
    <row r="982" spans="1:4" ht="17.25" customHeight="1" x14ac:dyDescent="0.2">
      <c r="A982" s="137" t="s">
        <v>17</v>
      </c>
      <c r="B982" s="137"/>
      <c r="C982" s="74"/>
      <c r="D982" s="30">
        <f>SUM(D981)</f>
        <v>1</v>
      </c>
    </row>
    <row r="983" spans="1:4" ht="15" x14ac:dyDescent="0.2">
      <c r="A983" s="4">
        <v>19</v>
      </c>
      <c r="B983" s="25" t="s">
        <v>220</v>
      </c>
      <c r="C983" s="40">
        <v>3229</v>
      </c>
      <c r="D983" s="26">
        <v>1</v>
      </c>
    </row>
    <row r="984" spans="1:4" ht="14.25" x14ac:dyDescent="0.2">
      <c r="A984" s="137" t="s">
        <v>17</v>
      </c>
      <c r="B984" s="137"/>
      <c r="C984" s="74"/>
      <c r="D984" s="30">
        <f>SUM(D983:D983)</f>
        <v>1</v>
      </c>
    </row>
    <row r="985" spans="1:4" ht="17.25" customHeight="1" x14ac:dyDescent="0.2">
      <c r="A985" s="147" t="s">
        <v>19</v>
      </c>
      <c r="B985" s="147"/>
      <c r="C985" s="64"/>
      <c r="D985" s="30">
        <f>D960+D965+D967+D969+D972+D974+D976+D979+D982+D984</f>
        <v>31</v>
      </c>
    </row>
    <row r="986" spans="1:4" ht="14.25" x14ac:dyDescent="0.2">
      <c r="A986" s="67"/>
      <c r="B986" s="68"/>
      <c r="C986" s="68"/>
      <c r="D986" s="68"/>
    </row>
    <row r="987" spans="1:4" ht="15" x14ac:dyDescent="0.2">
      <c r="A987" s="4"/>
      <c r="B987" s="59" t="s">
        <v>37</v>
      </c>
      <c r="C987" s="135"/>
      <c r="D987" s="136"/>
    </row>
    <row r="988" spans="1:4" ht="15" x14ac:dyDescent="0.2">
      <c r="A988" s="4">
        <v>1</v>
      </c>
      <c r="B988" s="25" t="s">
        <v>142</v>
      </c>
      <c r="C988" s="40" t="s">
        <v>113</v>
      </c>
      <c r="D988" s="26">
        <v>1</v>
      </c>
    </row>
    <row r="989" spans="1:4" ht="15" x14ac:dyDescent="0.2">
      <c r="A989" s="4">
        <v>2</v>
      </c>
      <c r="B989" s="25" t="s">
        <v>193</v>
      </c>
      <c r="C989" s="40" t="s">
        <v>122</v>
      </c>
      <c r="D989" s="26">
        <v>1</v>
      </c>
    </row>
    <row r="990" spans="1:4" ht="15" x14ac:dyDescent="0.2">
      <c r="A990" s="4">
        <v>3</v>
      </c>
      <c r="B990" s="25" t="s">
        <v>221</v>
      </c>
      <c r="C990" s="40" t="s">
        <v>122</v>
      </c>
      <c r="D990" s="26">
        <v>1</v>
      </c>
    </row>
    <row r="991" spans="1:4" ht="15" x14ac:dyDescent="0.2">
      <c r="A991" s="4">
        <v>4</v>
      </c>
      <c r="B991" s="25" t="s">
        <v>153</v>
      </c>
      <c r="C991" s="40" t="s">
        <v>122</v>
      </c>
      <c r="D991" s="26">
        <v>1</v>
      </c>
    </row>
    <row r="992" spans="1:4" ht="14.25" x14ac:dyDescent="0.2">
      <c r="A992" s="137" t="s">
        <v>17</v>
      </c>
      <c r="B992" s="137"/>
      <c r="C992" s="33"/>
      <c r="D992" s="30">
        <f>SUM(D988:D991)</f>
        <v>4</v>
      </c>
    </row>
    <row r="993" spans="1:4" ht="17.25" customHeight="1" x14ac:dyDescent="0.2">
      <c r="A993" s="4">
        <v>5</v>
      </c>
      <c r="B993" s="25" t="s">
        <v>278</v>
      </c>
      <c r="C993" s="40">
        <v>3231</v>
      </c>
      <c r="D993" s="26">
        <v>1</v>
      </c>
    </row>
    <row r="994" spans="1:4" ht="19.5" customHeight="1" x14ac:dyDescent="0.2">
      <c r="A994" s="4">
        <v>6</v>
      </c>
      <c r="B994" s="25" t="s">
        <v>326</v>
      </c>
      <c r="C994" s="40">
        <v>3231</v>
      </c>
      <c r="D994" s="26">
        <v>1</v>
      </c>
    </row>
    <row r="995" spans="1:4" ht="18" customHeight="1" x14ac:dyDescent="0.2">
      <c r="A995" s="4">
        <v>7</v>
      </c>
      <c r="B995" s="25" t="s">
        <v>330</v>
      </c>
      <c r="C995" s="40">
        <v>3231</v>
      </c>
      <c r="D995" s="26">
        <v>2</v>
      </c>
    </row>
    <row r="996" spans="1:4" ht="15" x14ac:dyDescent="0.2">
      <c r="A996" s="4">
        <v>8</v>
      </c>
      <c r="B996" s="25" t="s">
        <v>327</v>
      </c>
      <c r="C996" s="40">
        <v>3231</v>
      </c>
      <c r="D996" s="26">
        <v>1</v>
      </c>
    </row>
    <row r="997" spans="1:4" ht="31.5" customHeight="1" x14ac:dyDescent="0.2">
      <c r="A997" s="137" t="s">
        <v>17</v>
      </c>
      <c r="B997" s="137"/>
      <c r="C997" s="33"/>
      <c r="D997" s="30">
        <f>SUM(D993:D996)</f>
        <v>5</v>
      </c>
    </row>
    <row r="998" spans="1:4" ht="30" x14ac:dyDescent="0.2">
      <c r="A998" s="4">
        <v>9</v>
      </c>
      <c r="B998" s="25" t="s">
        <v>300</v>
      </c>
      <c r="C998" s="40">
        <v>5132</v>
      </c>
      <c r="D998" s="26">
        <v>2</v>
      </c>
    </row>
    <row r="999" spans="1:4" ht="14.25" x14ac:dyDescent="0.2">
      <c r="A999" s="137" t="s">
        <v>17</v>
      </c>
      <c r="B999" s="137"/>
      <c r="C999" s="33"/>
      <c r="D999" s="30">
        <f>SUM(D998)</f>
        <v>2</v>
      </c>
    </row>
    <row r="1000" spans="1:4" ht="14.25" x14ac:dyDescent="0.2">
      <c r="A1000" s="147" t="s">
        <v>19</v>
      </c>
      <c r="B1000" s="147"/>
      <c r="C1000" s="34"/>
      <c r="D1000" s="30">
        <f>D992+D997+D999</f>
        <v>11</v>
      </c>
    </row>
    <row r="1001" spans="1:4" ht="19.5" customHeight="1" x14ac:dyDescent="0.2">
      <c r="A1001" s="15"/>
      <c r="B1001" s="16"/>
      <c r="C1001" s="36"/>
      <c r="D1001" s="16"/>
    </row>
    <row r="1002" spans="1:4" ht="15" x14ac:dyDescent="0.2">
      <c r="A1002" s="4"/>
      <c r="B1002" s="56" t="s">
        <v>61</v>
      </c>
      <c r="C1002" s="135"/>
      <c r="D1002" s="136"/>
    </row>
    <row r="1003" spans="1:4" ht="15.75" customHeight="1" x14ac:dyDescent="0.2">
      <c r="A1003" s="4">
        <v>1</v>
      </c>
      <c r="B1003" s="25" t="s">
        <v>141</v>
      </c>
      <c r="C1003" s="42" t="s">
        <v>113</v>
      </c>
      <c r="D1003" s="26">
        <v>1</v>
      </c>
    </row>
    <row r="1004" spans="1:4" ht="18" customHeight="1" x14ac:dyDescent="0.2">
      <c r="A1004" s="4"/>
      <c r="B1004" s="75" t="s">
        <v>38</v>
      </c>
      <c r="C1004" s="185"/>
      <c r="D1004" s="186"/>
    </row>
    <row r="1005" spans="1:4" ht="18" customHeight="1" x14ac:dyDescent="0.2">
      <c r="A1005" s="4">
        <v>2</v>
      </c>
      <c r="B1005" s="25" t="s">
        <v>39</v>
      </c>
      <c r="C1005" s="42" t="s">
        <v>114</v>
      </c>
      <c r="D1005" s="26">
        <v>2</v>
      </c>
    </row>
    <row r="1006" spans="1:4" ht="18" customHeight="1" x14ac:dyDescent="0.2">
      <c r="A1006" s="4">
        <v>3</v>
      </c>
      <c r="B1006" s="25" t="s">
        <v>28</v>
      </c>
      <c r="C1006" s="42" t="s">
        <v>114</v>
      </c>
      <c r="D1006" s="27">
        <v>0.25</v>
      </c>
    </row>
    <row r="1007" spans="1:4" ht="20.25" customHeight="1" x14ac:dyDescent="0.2">
      <c r="A1007" s="4">
        <v>4</v>
      </c>
      <c r="B1007" s="25" t="s">
        <v>154</v>
      </c>
      <c r="C1007" s="42" t="s">
        <v>114</v>
      </c>
      <c r="D1007" s="26">
        <v>1</v>
      </c>
    </row>
    <row r="1008" spans="1:4" ht="19.5" customHeight="1" x14ac:dyDescent="0.2">
      <c r="A1008" s="4">
        <v>5</v>
      </c>
      <c r="B1008" s="25" t="s">
        <v>194</v>
      </c>
      <c r="C1008" s="42" t="s">
        <v>114</v>
      </c>
      <c r="D1008" s="27">
        <v>0.25</v>
      </c>
    </row>
    <row r="1009" spans="1:4" ht="17.25" customHeight="1" x14ac:dyDescent="0.2">
      <c r="A1009" s="4">
        <v>6</v>
      </c>
      <c r="B1009" s="25" t="s">
        <v>93</v>
      </c>
      <c r="C1009" s="42" t="s">
        <v>114</v>
      </c>
      <c r="D1009" s="26">
        <v>3.5</v>
      </c>
    </row>
    <row r="1010" spans="1:4" ht="30" customHeight="1" x14ac:dyDescent="0.2">
      <c r="A1010" s="137" t="s">
        <v>17</v>
      </c>
      <c r="B1010" s="137"/>
      <c r="C1010" s="33"/>
      <c r="D1010" s="30">
        <f>SUM(D1003:D1009)</f>
        <v>8</v>
      </c>
    </row>
    <row r="1011" spans="1:4" ht="17.25" customHeight="1" x14ac:dyDescent="0.2">
      <c r="A1011" s="4">
        <v>7</v>
      </c>
      <c r="B1011" s="25" t="s">
        <v>278</v>
      </c>
      <c r="C1011" s="42">
        <v>3231</v>
      </c>
      <c r="D1011" s="26">
        <v>1</v>
      </c>
    </row>
    <row r="1012" spans="1:4" ht="18.75" customHeight="1" x14ac:dyDescent="0.2">
      <c r="A1012" s="4">
        <v>8</v>
      </c>
      <c r="B1012" s="25" t="s">
        <v>347</v>
      </c>
      <c r="C1012" s="42">
        <v>3231</v>
      </c>
      <c r="D1012" s="26">
        <v>1</v>
      </c>
    </row>
    <row r="1013" spans="1:4" ht="18.75" customHeight="1" x14ac:dyDescent="0.2">
      <c r="A1013" s="4">
        <v>9</v>
      </c>
      <c r="B1013" s="25" t="s">
        <v>335</v>
      </c>
      <c r="C1013" s="42">
        <v>3231</v>
      </c>
      <c r="D1013" s="26">
        <v>2.5</v>
      </c>
    </row>
    <row r="1014" spans="1:4" ht="18" customHeight="1" x14ac:dyDescent="0.2">
      <c r="A1014" s="4">
        <v>10</v>
      </c>
      <c r="B1014" s="25" t="s">
        <v>348</v>
      </c>
      <c r="C1014" s="42">
        <v>3231</v>
      </c>
      <c r="D1014" s="26">
        <v>1</v>
      </c>
    </row>
    <row r="1015" spans="1:4" ht="29.25" customHeight="1" x14ac:dyDescent="0.2">
      <c r="A1015" s="137" t="s">
        <v>17</v>
      </c>
      <c r="B1015" s="137"/>
      <c r="C1015" s="33"/>
      <c r="D1015" s="30">
        <f>SUM(D1011:D1014)</f>
        <v>5.5</v>
      </c>
    </row>
    <row r="1016" spans="1:4" ht="30" x14ac:dyDescent="0.2">
      <c r="A1016" s="4">
        <v>11</v>
      </c>
      <c r="B1016" s="25" t="s">
        <v>300</v>
      </c>
      <c r="C1016" s="42">
        <v>5132</v>
      </c>
      <c r="D1016" s="26">
        <v>1</v>
      </c>
    </row>
    <row r="1017" spans="1:4" ht="14.25" customHeight="1" x14ac:dyDescent="0.2">
      <c r="A1017" s="137" t="s">
        <v>17</v>
      </c>
      <c r="B1017" s="137"/>
      <c r="C1017" s="65"/>
      <c r="D1017" s="30">
        <f>SUM(D1016:D1016)</f>
        <v>1</v>
      </c>
    </row>
    <row r="1018" spans="1:4" ht="14.25" x14ac:dyDescent="0.2">
      <c r="A1018" s="147" t="s">
        <v>19</v>
      </c>
      <c r="B1018" s="147"/>
      <c r="C1018" s="64"/>
      <c r="D1018" s="30">
        <f>D1010+D1015+D1017</f>
        <v>14.5</v>
      </c>
    </row>
    <row r="1019" spans="1:4" x14ac:dyDescent="0.2">
      <c r="A1019" s="15"/>
      <c r="B1019" s="16"/>
      <c r="C1019" s="36"/>
      <c r="D1019" s="16"/>
    </row>
    <row r="1020" spans="1:4" ht="17.25" customHeight="1" x14ac:dyDescent="0.2">
      <c r="A1020" s="20"/>
      <c r="B1020" s="75" t="s">
        <v>40</v>
      </c>
      <c r="C1020" s="43"/>
      <c r="D1020" s="17"/>
    </row>
    <row r="1021" spans="1:4" ht="18.75" customHeight="1" x14ac:dyDescent="0.2">
      <c r="A1021" s="4">
        <v>1</v>
      </c>
      <c r="B1021" s="25" t="s">
        <v>41</v>
      </c>
      <c r="C1021" s="40" t="s">
        <v>122</v>
      </c>
      <c r="D1021" s="27">
        <v>1.25</v>
      </c>
    </row>
    <row r="1022" spans="1:4" ht="15" x14ac:dyDescent="0.2">
      <c r="A1022" s="4">
        <v>2</v>
      </c>
      <c r="B1022" s="25" t="s">
        <v>10</v>
      </c>
      <c r="C1022" s="40" t="s">
        <v>122</v>
      </c>
      <c r="D1022" s="27">
        <v>2.25</v>
      </c>
    </row>
    <row r="1023" spans="1:4" ht="16.5" customHeight="1" x14ac:dyDescent="0.2">
      <c r="A1023" s="4">
        <v>3</v>
      </c>
      <c r="B1023" s="25" t="s">
        <v>358</v>
      </c>
      <c r="C1023" s="40">
        <v>3229</v>
      </c>
      <c r="D1023" s="26">
        <v>1</v>
      </c>
    </row>
    <row r="1024" spans="1:4" ht="14.25" x14ac:dyDescent="0.2">
      <c r="A1024" s="137" t="s">
        <v>17</v>
      </c>
      <c r="B1024" s="137"/>
      <c r="C1024" s="74"/>
      <c r="D1024" s="30">
        <f>SUM(D1021:D1023)</f>
        <v>4.5</v>
      </c>
    </row>
    <row r="1025" spans="1:4" ht="30" x14ac:dyDescent="0.2">
      <c r="A1025" s="4">
        <v>4</v>
      </c>
      <c r="B1025" s="25" t="s">
        <v>359</v>
      </c>
      <c r="C1025" s="40">
        <v>3231</v>
      </c>
      <c r="D1025" s="26">
        <v>2.5</v>
      </c>
    </row>
    <row r="1026" spans="1:4" ht="30" x14ac:dyDescent="0.2">
      <c r="A1026" s="4">
        <v>5</v>
      </c>
      <c r="B1026" s="25" t="s">
        <v>360</v>
      </c>
      <c r="C1026" s="40">
        <v>3231</v>
      </c>
      <c r="D1026" s="26">
        <v>3</v>
      </c>
    </row>
    <row r="1027" spans="1:4" ht="30.75" customHeight="1" x14ac:dyDescent="0.2">
      <c r="A1027" s="137" t="s">
        <v>17</v>
      </c>
      <c r="B1027" s="137"/>
      <c r="C1027" s="74"/>
      <c r="D1027" s="30">
        <f>SUM(D1025:D1026)</f>
        <v>5.5</v>
      </c>
    </row>
    <row r="1028" spans="1:4" ht="30" x14ac:dyDescent="0.2">
      <c r="A1028" s="4">
        <v>6</v>
      </c>
      <c r="B1028" s="25" t="s">
        <v>300</v>
      </c>
      <c r="C1028" s="40">
        <v>5132</v>
      </c>
      <c r="D1028" s="26">
        <v>2</v>
      </c>
    </row>
    <row r="1029" spans="1:4" ht="18" customHeight="1" x14ac:dyDescent="0.2">
      <c r="A1029" s="137" t="s">
        <v>17</v>
      </c>
      <c r="B1029" s="137"/>
      <c r="C1029" s="65"/>
      <c r="D1029" s="30">
        <f>SUM(D1028:D1028)</f>
        <v>2</v>
      </c>
    </row>
    <row r="1030" spans="1:4" ht="14.25" x14ac:dyDescent="0.2">
      <c r="A1030" s="147" t="s">
        <v>19</v>
      </c>
      <c r="B1030" s="147"/>
      <c r="C1030" s="64"/>
      <c r="D1030" s="30">
        <f>D1024+D1027+D1029</f>
        <v>12</v>
      </c>
    </row>
    <row r="1031" spans="1:4" ht="14.25" x14ac:dyDescent="0.2">
      <c r="A1031" s="147" t="s">
        <v>19</v>
      </c>
      <c r="B1031" s="147"/>
      <c r="C1031" s="64"/>
      <c r="D1031" s="30">
        <f>D1018+D1030</f>
        <v>26.5</v>
      </c>
    </row>
    <row r="1032" spans="1:4" ht="16.5" customHeight="1" x14ac:dyDescent="0.2">
      <c r="A1032" s="67"/>
      <c r="B1032" s="68"/>
      <c r="C1032" s="68"/>
      <c r="D1032" s="68"/>
    </row>
    <row r="1033" spans="1:4" ht="15" x14ac:dyDescent="0.2">
      <c r="A1033" s="4"/>
      <c r="B1033" s="111" t="s">
        <v>222</v>
      </c>
      <c r="C1033" s="135"/>
      <c r="D1033" s="136"/>
    </row>
    <row r="1034" spans="1:4" ht="15" x14ac:dyDescent="0.2">
      <c r="A1034" s="4">
        <v>1</v>
      </c>
      <c r="B1034" s="25" t="s">
        <v>141</v>
      </c>
      <c r="C1034" s="40" t="s">
        <v>113</v>
      </c>
      <c r="D1034" s="26">
        <v>1</v>
      </c>
    </row>
    <row r="1035" spans="1:4" ht="17.25" customHeight="1" x14ac:dyDescent="0.2">
      <c r="A1035" s="4">
        <v>2</v>
      </c>
      <c r="B1035" s="25" t="s">
        <v>223</v>
      </c>
      <c r="C1035" s="40" t="s">
        <v>122</v>
      </c>
      <c r="D1035" s="26">
        <v>1</v>
      </c>
    </row>
    <row r="1036" spans="1:4" ht="17.25" customHeight="1" x14ac:dyDescent="0.2">
      <c r="A1036" s="137" t="s">
        <v>17</v>
      </c>
      <c r="B1036" s="137"/>
      <c r="C1036" s="107"/>
      <c r="D1036" s="30">
        <f>SUM(D1034:D1035)</f>
        <v>2</v>
      </c>
    </row>
    <row r="1037" spans="1:4" ht="18" customHeight="1" x14ac:dyDescent="0.2">
      <c r="A1037" s="4">
        <v>3</v>
      </c>
      <c r="B1037" s="25" t="s">
        <v>60</v>
      </c>
      <c r="C1037" s="40">
        <v>3221</v>
      </c>
      <c r="D1037" s="26">
        <v>1</v>
      </c>
    </row>
    <row r="1038" spans="1:4" ht="17.25" customHeight="1" x14ac:dyDescent="0.2">
      <c r="A1038" s="4">
        <v>4</v>
      </c>
      <c r="B1038" s="25" t="s">
        <v>386</v>
      </c>
      <c r="C1038" s="40">
        <v>3221</v>
      </c>
      <c r="D1038" s="26">
        <v>2</v>
      </c>
    </row>
    <row r="1039" spans="1:4" ht="18.75" customHeight="1" x14ac:dyDescent="0.2">
      <c r="A1039" s="4">
        <v>5</v>
      </c>
      <c r="B1039" s="25" t="s">
        <v>387</v>
      </c>
      <c r="C1039" s="40">
        <v>3221</v>
      </c>
      <c r="D1039" s="26">
        <v>4</v>
      </c>
    </row>
    <row r="1040" spans="1:4" ht="16.5" customHeight="1" x14ac:dyDescent="0.2">
      <c r="A1040" s="4">
        <v>6</v>
      </c>
      <c r="B1040" s="25" t="s">
        <v>388</v>
      </c>
      <c r="C1040" s="40">
        <v>3221</v>
      </c>
      <c r="D1040" s="26">
        <v>1</v>
      </c>
    </row>
    <row r="1041" spans="1:4" ht="16.5" customHeight="1" x14ac:dyDescent="0.2">
      <c r="A1041" s="4">
        <v>7</v>
      </c>
      <c r="B1041" s="25" t="s">
        <v>389</v>
      </c>
      <c r="C1041" s="40">
        <v>3221</v>
      </c>
      <c r="D1041" s="27">
        <v>0.75</v>
      </c>
    </row>
    <row r="1042" spans="1:4" ht="15.75" customHeight="1" x14ac:dyDescent="0.2">
      <c r="A1042" s="4">
        <v>8</v>
      </c>
      <c r="B1042" s="25" t="s">
        <v>26</v>
      </c>
      <c r="C1042" s="40">
        <v>3229</v>
      </c>
      <c r="D1042" s="26">
        <v>2</v>
      </c>
    </row>
    <row r="1043" spans="1:4" ht="17.25" customHeight="1" x14ac:dyDescent="0.2">
      <c r="A1043" s="4">
        <v>9</v>
      </c>
      <c r="B1043" s="25" t="s">
        <v>224</v>
      </c>
      <c r="C1043" s="40">
        <v>3229</v>
      </c>
      <c r="D1043" s="26">
        <v>1</v>
      </c>
    </row>
    <row r="1044" spans="1:4" ht="17.25" customHeight="1" x14ac:dyDescent="0.2">
      <c r="A1044" s="4">
        <v>10</v>
      </c>
      <c r="B1044" s="25" t="s">
        <v>70</v>
      </c>
      <c r="C1044" s="40">
        <v>3229</v>
      </c>
      <c r="D1044" s="26">
        <v>1</v>
      </c>
    </row>
    <row r="1045" spans="1:4" ht="15" x14ac:dyDescent="0.2">
      <c r="A1045" s="4">
        <v>11</v>
      </c>
      <c r="B1045" s="25" t="s">
        <v>94</v>
      </c>
      <c r="C1045" s="40">
        <v>3229</v>
      </c>
      <c r="D1045" s="26">
        <v>3</v>
      </c>
    </row>
    <row r="1046" spans="1:4" ht="30.75" customHeight="1" x14ac:dyDescent="0.2">
      <c r="A1046" s="137" t="s">
        <v>17</v>
      </c>
      <c r="B1046" s="137"/>
      <c r="C1046" s="107"/>
      <c r="D1046" s="28">
        <f>SUM(D1037:D1045)</f>
        <v>15.75</v>
      </c>
    </row>
    <row r="1047" spans="1:4" ht="30" x14ac:dyDescent="0.2">
      <c r="A1047" s="4">
        <v>12</v>
      </c>
      <c r="B1047" s="25" t="s">
        <v>300</v>
      </c>
      <c r="C1047" s="40">
        <v>5132</v>
      </c>
      <c r="D1047" s="26">
        <v>5</v>
      </c>
    </row>
    <row r="1048" spans="1:4" ht="19.5" customHeight="1" x14ac:dyDescent="0.2">
      <c r="A1048" s="137" t="s">
        <v>17</v>
      </c>
      <c r="B1048" s="137"/>
      <c r="C1048" s="107"/>
      <c r="D1048" s="30">
        <f>SUM(D1047)</f>
        <v>5</v>
      </c>
    </row>
    <row r="1049" spans="1:4" ht="18.75" customHeight="1" x14ac:dyDescent="0.2">
      <c r="A1049" s="4">
        <v>13</v>
      </c>
      <c r="B1049" s="25" t="s">
        <v>138</v>
      </c>
      <c r="C1049" s="40" t="s">
        <v>124</v>
      </c>
      <c r="D1049" s="26">
        <v>1</v>
      </c>
    </row>
    <row r="1050" spans="1:4" ht="18.75" customHeight="1" x14ac:dyDescent="0.2">
      <c r="A1050" s="4">
        <v>14</v>
      </c>
      <c r="B1050" s="25" t="s">
        <v>4</v>
      </c>
      <c r="C1050" s="40" t="s">
        <v>124</v>
      </c>
      <c r="D1050" s="26">
        <v>2</v>
      </c>
    </row>
    <row r="1051" spans="1:4" ht="15.75" customHeight="1" x14ac:dyDescent="0.2">
      <c r="A1051" s="4">
        <v>15</v>
      </c>
      <c r="B1051" s="25" t="s">
        <v>131</v>
      </c>
      <c r="C1051" s="40" t="s">
        <v>124</v>
      </c>
      <c r="D1051" s="26">
        <v>2</v>
      </c>
    </row>
    <row r="1052" spans="1:4" ht="17.25" customHeight="1" x14ac:dyDescent="0.2">
      <c r="A1052" s="4">
        <v>16</v>
      </c>
      <c r="B1052" s="25" t="s">
        <v>390</v>
      </c>
      <c r="C1052" s="40" t="s">
        <v>124</v>
      </c>
      <c r="D1052" s="26">
        <v>1</v>
      </c>
    </row>
    <row r="1053" spans="1:4" ht="18" customHeight="1" x14ac:dyDescent="0.2">
      <c r="A1053" s="4">
        <v>17</v>
      </c>
      <c r="B1053" s="25" t="s">
        <v>361</v>
      </c>
      <c r="C1053" s="40" t="s">
        <v>362</v>
      </c>
      <c r="D1053" s="26">
        <v>1</v>
      </c>
    </row>
    <row r="1054" spans="1:4" ht="15" x14ac:dyDescent="0.2">
      <c r="A1054" s="4">
        <v>18</v>
      </c>
      <c r="B1054" s="25" t="s">
        <v>379</v>
      </c>
      <c r="C1054" s="40">
        <v>4131</v>
      </c>
      <c r="D1054" s="26">
        <v>1</v>
      </c>
    </row>
    <row r="1055" spans="1:4" ht="14.25" x14ac:dyDescent="0.2">
      <c r="A1055" s="137" t="s">
        <v>17</v>
      </c>
      <c r="B1055" s="137"/>
      <c r="C1055" s="107"/>
      <c r="D1055" s="30">
        <f>SUM(D1049:D1054)</f>
        <v>8</v>
      </c>
    </row>
    <row r="1056" spans="1:4" ht="14.25" x14ac:dyDescent="0.2">
      <c r="A1056" s="147" t="s">
        <v>19</v>
      </c>
      <c r="B1056" s="147"/>
      <c r="C1056" s="106"/>
      <c r="D1056" s="28">
        <f>SUM(D1055,D1048,D1046,D1036)</f>
        <v>30.75</v>
      </c>
    </row>
    <row r="1057" spans="1:4" ht="15" x14ac:dyDescent="0.2">
      <c r="A1057" s="4"/>
      <c r="B1057" s="80" t="s">
        <v>110</v>
      </c>
      <c r="C1057" s="135"/>
      <c r="D1057" s="136"/>
    </row>
    <row r="1058" spans="1:4" ht="15" x14ac:dyDescent="0.2">
      <c r="A1058" s="29">
        <v>1</v>
      </c>
      <c r="B1058" s="25" t="s">
        <v>26</v>
      </c>
      <c r="C1058" s="40">
        <v>3229</v>
      </c>
      <c r="D1058" s="26">
        <v>1</v>
      </c>
    </row>
    <row r="1059" spans="1:4" ht="32.25" customHeight="1" x14ac:dyDescent="0.2">
      <c r="A1059" s="29">
        <v>2</v>
      </c>
      <c r="B1059" s="25" t="s">
        <v>70</v>
      </c>
      <c r="C1059" s="40">
        <v>3229</v>
      </c>
      <c r="D1059" s="26">
        <v>2</v>
      </c>
    </row>
    <row r="1060" spans="1:4" ht="24" customHeight="1" x14ac:dyDescent="0.2">
      <c r="A1060" s="4">
        <v>4</v>
      </c>
      <c r="B1060" s="25" t="s">
        <v>387</v>
      </c>
      <c r="C1060" s="40">
        <v>3221</v>
      </c>
      <c r="D1060" s="26">
        <v>1</v>
      </c>
    </row>
    <row r="1061" spans="1:4" ht="24" customHeight="1" x14ac:dyDescent="0.2">
      <c r="A1061" s="4">
        <v>5</v>
      </c>
      <c r="B1061" s="25" t="s">
        <v>386</v>
      </c>
      <c r="C1061" s="40">
        <v>3221</v>
      </c>
      <c r="D1061" s="26">
        <v>1.5</v>
      </c>
    </row>
    <row r="1062" spans="1:4" ht="30.75" customHeight="1" x14ac:dyDescent="0.2">
      <c r="A1062" s="137" t="s">
        <v>17</v>
      </c>
      <c r="B1062" s="137"/>
      <c r="C1062" s="107"/>
      <c r="D1062" s="30">
        <f>SUM(D1058:D1061)</f>
        <v>5.5</v>
      </c>
    </row>
    <row r="1063" spans="1:4" ht="30" x14ac:dyDescent="0.2">
      <c r="A1063" s="29">
        <v>6</v>
      </c>
      <c r="B1063" s="25" t="s">
        <v>300</v>
      </c>
      <c r="C1063" s="44">
        <v>5132</v>
      </c>
      <c r="D1063" s="26">
        <v>2</v>
      </c>
    </row>
    <row r="1064" spans="1:4" ht="14.25" x14ac:dyDescent="0.2">
      <c r="A1064" s="137" t="s">
        <v>17</v>
      </c>
      <c r="B1064" s="137"/>
      <c r="C1064" s="107"/>
      <c r="D1064" s="30">
        <f>SUM(D1063)</f>
        <v>2</v>
      </c>
    </row>
    <row r="1065" spans="1:4" ht="15" x14ac:dyDescent="0.2">
      <c r="A1065" s="4">
        <v>7</v>
      </c>
      <c r="B1065" s="25" t="s">
        <v>139</v>
      </c>
      <c r="C1065" s="40" t="s">
        <v>124</v>
      </c>
      <c r="D1065" s="26">
        <v>1</v>
      </c>
    </row>
    <row r="1066" spans="1:4" ht="18" customHeight="1" x14ac:dyDescent="0.2">
      <c r="A1066" s="78">
        <v>8</v>
      </c>
      <c r="B1066" s="32" t="s">
        <v>90</v>
      </c>
      <c r="C1066" s="42" t="s">
        <v>124</v>
      </c>
      <c r="D1066" s="26">
        <v>1</v>
      </c>
    </row>
    <row r="1067" spans="1:4" ht="14.25" x14ac:dyDescent="0.2">
      <c r="A1067" s="137" t="s">
        <v>17</v>
      </c>
      <c r="B1067" s="137"/>
      <c r="C1067" s="107"/>
      <c r="D1067" s="30">
        <f>SUM(D1065:D1066)</f>
        <v>2</v>
      </c>
    </row>
    <row r="1068" spans="1:4" ht="14.25" x14ac:dyDescent="0.2">
      <c r="A1068" s="147" t="s">
        <v>19</v>
      </c>
      <c r="B1068" s="147"/>
      <c r="C1068" s="106"/>
      <c r="D1068" s="30">
        <f>SUM(D1067,D1064,D1062)</f>
        <v>9.5</v>
      </c>
    </row>
    <row r="1069" spans="1:4" ht="15.75" customHeight="1" x14ac:dyDescent="0.2">
      <c r="A1069" s="4"/>
      <c r="B1069" s="80" t="s">
        <v>225</v>
      </c>
      <c r="C1069" s="135"/>
      <c r="D1069" s="136"/>
    </row>
    <row r="1070" spans="1:4" ht="12.75" customHeight="1" x14ac:dyDescent="0.2">
      <c r="A1070" s="29">
        <v>1</v>
      </c>
      <c r="B1070" s="25" t="s">
        <v>226</v>
      </c>
      <c r="C1070" s="40" t="s">
        <v>115</v>
      </c>
      <c r="D1070" s="26">
        <v>1</v>
      </c>
    </row>
    <row r="1071" spans="1:4" ht="15.75" customHeight="1" x14ac:dyDescent="0.2">
      <c r="A1071" s="137" t="s">
        <v>17</v>
      </c>
      <c r="B1071" s="137"/>
      <c r="C1071" s="107"/>
      <c r="D1071" s="30">
        <f>SUM(D1069:D1070)</f>
        <v>1</v>
      </c>
    </row>
    <row r="1072" spans="1:4" ht="15" customHeight="1" x14ac:dyDescent="0.2">
      <c r="A1072" s="4">
        <v>2</v>
      </c>
      <c r="B1072" s="25" t="s">
        <v>13</v>
      </c>
      <c r="C1072" s="40">
        <v>3221</v>
      </c>
      <c r="D1072" s="26">
        <v>2</v>
      </c>
    </row>
    <row r="1073" spans="1:4" ht="29.25" customHeight="1" x14ac:dyDescent="0.2">
      <c r="A1073" s="137" t="s">
        <v>17</v>
      </c>
      <c r="B1073" s="137"/>
      <c r="C1073" s="107"/>
      <c r="D1073" s="30">
        <f>SUM(D1072)</f>
        <v>2</v>
      </c>
    </row>
    <row r="1074" spans="1:4" ht="15.75" customHeight="1" x14ac:dyDescent="0.2">
      <c r="A1074" s="29">
        <v>3</v>
      </c>
      <c r="B1074" s="25" t="s">
        <v>300</v>
      </c>
      <c r="C1074" s="44">
        <v>5132</v>
      </c>
      <c r="D1074" s="26">
        <v>1</v>
      </c>
    </row>
    <row r="1075" spans="1:4" ht="16.5" customHeight="1" x14ac:dyDescent="0.2">
      <c r="A1075" s="137" t="s">
        <v>17</v>
      </c>
      <c r="B1075" s="137"/>
      <c r="C1075" s="107"/>
      <c r="D1075" s="30">
        <f>SUM(D1074)</f>
        <v>1</v>
      </c>
    </row>
    <row r="1076" spans="1:4" ht="15" customHeight="1" x14ac:dyDescent="0.2">
      <c r="A1076" s="4">
        <v>4</v>
      </c>
      <c r="B1076" s="25" t="s">
        <v>227</v>
      </c>
      <c r="C1076" s="40" t="s">
        <v>124</v>
      </c>
      <c r="D1076" s="26">
        <v>1</v>
      </c>
    </row>
    <row r="1077" spans="1:4" ht="17.25" customHeight="1" x14ac:dyDescent="0.2">
      <c r="A1077" s="137" t="s">
        <v>17</v>
      </c>
      <c r="B1077" s="137"/>
      <c r="C1077" s="107"/>
      <c r="D1077" s="30">
        <f>SUM(D1076:D1076)</f>
        <v>1</v>
      </c>
    </row>
    <row r="1078" spans="1:4" ht="15.75" customHeight="1" x14ac:dyDescent="0.2">
      <c r="A1078" s="147" t="s">
        <v>19</v>
      </c>
      <c r="B1078" s="147"/>
      <c r="C1078" s="106"/>
      <c r="D1078" s="30">
        <f>SUM(D1077,D1075,D1073,D1071)</f>
        <v>5</v>
      </c>
    </row>
    <row r="1079" spans="1:4" ht="15" customHeight="1" x14ac:dyDescent="0.2">
      <c r="A1079" s="4"/>
      <c r="B1079" s="80" t="s">
        <v>228</v>
      </c>
      <c r="C1079" s="135"/>
      <c r="D1079" s="136"/>
    </row>
    <row r="1080" spans="1:4" ht="15.75" customHeight="1" x14ac:dyDescent="0.2">
      <c r="A1080" s="4">
        <v>1</v>
      </c>
      <c r="B1080" s="25" t="s">
        <v>387</v>
      </c>
      <c r="C1080" s="40">
        <v>3221</v>
      </c>
      <c r="D1080" s="26">
        <v>2</v>
      </c>
    </row>
    <row r="1081" spans="1:4" ht="15" x14ac:dyDescent="0.2">
      <c r="A1081" s="4">
        <v>2</v>
      </c>
      <c r="B1081" s="25" t="s">
        <v>388</v>
      </c>
      <c r="C1081" s="40">
        <v>3221</v>
      </c>
      <c r="D1081" s="26">
        <v>1</v>
      </c>
    </row>
    <row r="1082" spans="1:4" ht="28.5" customHeight="1" x14ac:dyDescent="0.2">
      <c r="A1082" s="137" t="s">
        <v>17</v>
      </c>
      <c r="B1082" s="137"/>
      <c r="C1082" s="107"/>
      <c r="D1082" s="30">
        <f>SUM(D1080:D1081)</f>
        <v>3</v>
      </c>
    </row>
    <row r="1083" spans="1:4" ht="30" x14ac:dyDescent="0.2">
      <c r="A1083" s="29">
        <v>3</v>
      </c>
      <c r="B1083" s="25" t="s">
        <v>300</v>
      </c>
      <c r="C1083" s="44">
        <v>5132</v>
      </c>
      <c r="D1083" s="26">
        <v>2</v>
      </c>
    </row>
    <row r="1084" spans="1:4" ht="18.75" customHeight="1" x14ac:dyDescent="0.2">
      <c r="A1084" s="137" t="s">
        <v>17</v>
      </c>
      <c r="B1084" s="137"/>
      <c r="C1084" s="107"/>
      <c r="D1084" s="30">
        <f>SUM(D1083)</f>
        <v>2</v>
      </c>
    </row>
    <row r="1085" spans="1:4" ht="15" x14ac:dyDescent="0.2">
      <c r="A1085" s="4">
        <v>4</v>
      </c>
      <c r="B1085" s="25" t="s">
        <v>4</v>
      </c>
      <c r="C1085" s="40" t="s">
        <v>124</v>
      </c>
      <c r="D1085" s="26">
        <v>1</v>
      </c>
    </row>
    <row r="1086" spans="1:4" ht="14.25" x14ac:dyDescent="0.2">
      <c r="A1086" s="137" t="s">
        <v>17</v>
      </c>
      <c r="B1086" s="137"/>
      <c r="C1086" s="107"/>
      <c r="D1086" s="30">
        <f>SUM(D1085:D1085)</f>
        <v>1</v>
      </c>
    </row>
    <row r="1087" spans="1:4" ht="14.25" x14ac:dyDescent="0.2">
      <c r="A1087" s="147" t="s">
        <v>19</v>
      </c>
      <c r="B1087" s="147"/>
      <c r="C1087" s="106"/>
      <c r="D1087" s="30">
        <f>SUM(D1086,D1084,D1082)</f>
        <v>6</v>
      </c>
    </row>
    <row r="1088" spans="1:4" ht="14.25" x14ac:dyDescent="0.2">
      <c r="A1088" s="147" t="s">
        <v>19</v>
      </c>
      <c r="B1088" s="147"/>
      <c r="C1088" s="106"/>
      <c r="D1088" s="28">
        <f>SUM(D1056+D1068+D1078+D1087)</f>
        <v>51.25</v>
      </c>
    </row>
    <row r="1089" spans="1:4" x14ac:dyDescent="0.2">
      <c r="A1089" s="98"/>
      <c r="B1089" s="21"/>
      <c r="C1089" s="36"/>
      <c r="D1089" s="99"/>
    </row>
    <row r="1090" spans="1:4" ht="17.25" customHeight="1" x14ac:dyDescent="0.2">
      <c r="A1090" s="97"/>
      <c r="B1090" s="100" t="s">
        <v>155</v>
      </c>
      <c r="C1090" s="163"/>
      <c r="D1090" s="164"/>
    </row>
    <row r="1091" spans="1:4" ht="15" x14ac:dyDescent="0.2">
      <c r="A1091" s="87">
        <v>1</v>
      </c>
      <c r="B1091" s="71" t="s">
        <v>141</v>
      </c>
      <c r="C1091" s="40" t="s">
        <v>113</v>
      </c>
      <c r="D1091" s="26">
        <v>1</v>
      </c>
    </row>
    <row r="1092" spans="1:4" ht="15" x14ac:dyDescent="0.2">
      <c r="A1092" s="4">
        <v>2</v>
      </c>
      <c r="B1092" s="71" t="s">
        <v>156</v>
      </c>
      <c r="C1092" s="40" t="s">
        <v>122</v>
      </c>
      <c r="D1092" s="26">
        <v>1</v>
      </c>
    </row>
    <row r="1093" spans="1:4" ht="14.25" x14ac:dyDescent="0.2">
      <c r="A1093" s="147" t="s">
        <v>17</v>
      </c>
      <c r="B1093" s="147"/>
      <c r="C1093" s="34"/>
      <c r="D1093" s="30">
        <f>SUM(D1091:D1092)</f>
        <v>2</v>
      </c>
    </row>
    <row r="1094" spans="1:4" ht="16.5" customHeight="1" x14ac:dyDescent="0.2">
      <c r="A1094" s="4">
        <v>3</v>
      </c>
      <c r="B1094" s="25" t="s">
        <v>13</v>
      </c>
      <c r="C1094" s="40">
        <v>3221</v>
      </c>
      <c r="D1094" s="26">
        <v>5</v>
      </c>
    </row>
    <row r="1095" spans="1:4" ht="15" x14ac:dyDescent="0.2">
      <c r="A1095" s="4">
        <v>4</v>
      </c>
      <c r="B1095" s="25" t="s">
        <v>195</v>
      </c>
      <c r="C1095" s="40">
        <v>3221</v>
      </c>
      <c r="D1095" s="26">
        <v>1</v>
      </c>
    </row>
    <row r="1096" spans="1:4" ht="15" x14ac:dyDescent="0.2">
      <c r="A1096" s="4">
        <v>5</v>
      </c>
      <c r="B1096" s="25" t="s">
        <v>78</v>
      </c>
      <c r="C1096" s="40">
        <v>3221</v>
      </c>
      <c r="D1096" s="26">
        <v>1</v>
      </c>
    </row>
    <row r="1097" spans="1:4" ht="28.5" customHeight="1" x14ac:dyDescent="0.2">
      <c r="A1097" s="147" t="s">
        <v>17</v>
      </c>
      <c r="B1097" s="147"/>
      <c r="C1097" s="34"/>
      <c r="D1097" s="30">
        <f>SUM(D1094:D1096)</f>
        <v>7</v>
      </c>
    </row>
    <row r="1098" spans="1:4" ht="30" x14ac:dyDescent="0.2">
      <c r="A1098" s="4">
        <v>6</v>
      </c>
      <c r="B1098" s="25" t="s">
        <v>300</v>
      </c>
      <c r="C1098" s="40">
        <v>5132</v>
      </c>
      <c r="D1098" s="26">
        <v>2</v>
      </c>
    </row>
    <row r="1099" spans="1:4" ht="14.25" x14ac:dyDescent="0.2">
      <c r="A1099" s="147" t="s">
        <v>17</v>
      </c>
      <c r="B1099" s="147"/>
      <c r="C1099" s="34"/>
      <c r="D1099" s="30">
        <f>SUM(D1098:D1098)</f>
        <v>2</v>
      </c>
    </row>
    <row r="1100" spans="1:4" ht="15" x14ac:dyDescent="0.2">
      <c r="A1100" s="4">
        <v>7</v>
      </c>
      <c r="B1100" s="25" t="s">
        <v>138</v>
      </c>
      <c r="C1100" s="40" t="s">
        <v>122</v>
      </c>
      <c r="D1100" s="26">
        <v>1</v>
      </c>
    </row>
    <row r="1101" spans="1:4" ht="15" x14ac:dyDescent="0.2">
      <c r="A1101" s="4">
        <v>8</v>
      </c>
      <c r="B1101" s="25" t="s">
        <v>139</v>
      </c>
      <c r="C1101" s="40" t="s">
        <v>122</v>
      </c>
      <c r="D1101" s="26">
        <v>1</v>
      </c>
    </row>
    <row r="1102" spans="1:4" ht="14.25" x14ac:dyDescent="0.2">
      <c r="A1102" s="147" t="s">
        <v>17</v>
      </c>
      <c r="B1102" s="147"/>
      <c r="C1102" s="34"/>
      <c r="D1102" s="30">
        <f>SUM(D1100:D1101)</f>
        <v>2</v>
      </c>
    </row>
    <row r="1103" spans="1:4" ht="15" customHeight="1" x14ac:dyDescent="0.2">
      <c r="A1103" s="147" t="s">
        <v>19</v>
      </c>
      <c r="B1103" s="147"/>
      <c r="C1103" s="96"/>
      <c r="D1103" s="30">
        <f>D1093+D1097+D1099+D1102</f>
        <v>13</v>
      </c>
    </row>
    <row r="1104" spans="1:4" ht="17.25" customHeight="1" x14ac:dyDescent="0.2">
      <c r="A1104" s="110"/>
      <c r="B1104" s="116" t="s">
        <v>230</v>
      </c>
      <c r="C1104" s="163"/>
      <c r="D1104" s="164"/>
    </row>
    <row r="1105" spans="1:4" ht="15" x14ac:dyDescent="0.2">
      <c r="A1105" s="4">
        <v>1</v>
      </c>
      <c r="B1105" s="71" t="s">
        <v>229</v>
      </c>
      <c r="C1105" s="40" t="s">
        <v>122</v>
      </c>
      <c r="D1105" s="26">
        <v>1</v>
      </c>
    </row>
    <row r="1106" spans="1:4" ht="19.5" customHeight="1" x14ac:dyDescent="0.2">
      <c r="A1106" s="147" t="s">
        <v>17</v>
      </c>
      <c r="B1106" s="147"/>
      <c r="C1106" s="34"/>
      <c r="D1106" s="30">
        <f>SUM(D1105:D1105)</f>
        <v>1</v>
      </c>
    </row>
    <row r="1107" spans="1:4" ht="13.5" customHeight="1" x14ac:dyDescent="0.2">
      <c r="A1107" s="4">
        <v>2</v>
      </c>
      <c r="B1107" s="25" t="s">
        <v>13</v>
      </c>
      <c r="C1107" s="40">
        <v>3221</v>
      </c>
      <c r="D1107" s="26">
        <v>3</v>
      </c>
    </row>
    <row r="1108" spans="1:4" ht="28.5" customHeight="1" x14ac:dyDescent="0.2">
      <c r="A1108" s="147" t="s">
        <v>17</v>
      </c>
      <c r="B1108" s="147"/>
      <c r="C1108" s="34"/>
      <c r="D1108" s="30">
        <f>SUM(D1107:D1107)</f>
        <v>3</v>
      </c>
    </row>
    <row r="1109" spans="1:4" ht="30" x14ac:dyDescent="0.2">
      <c r="A1109" s="4">
        <v>3</v>
      </c>
      <c r="B1109" s="25" t="s">
        <v>300</v>
      </c>
      <c r="C1109" s="40">
        <v>5132</v>
      </c>
      <c r="D1109" s="26">
        <v>1</v>
      </c>
    </row>
    <row r="1110" spans="1:4" ht="14.25" x14ac:dyDescent="0.2">
      <c r="A1110" s="147" t="s">
        <v>17</v>
      </c>
      <c r="B1110" s="147"/>
      <c r="C1110" s="34"/>
      <c r="D1110" s="30">
        <f>SUM(D1109:D1109)</f>
        <v>1</v>
      </c>
    </row>
    <row r="1111" spans="1:4" ht="15" x14ac:dyDescent="0.2">
      <c r="A1111" s="4">
        <v>4</v>
      </c>
      <c r="B1111" s="25" t="s">
        <v>139</v>
      </c>
      <c r="C1111" s="40" t="s">
        <v>122</v>
      </c>
      <c r="D1111" s="26">
        <v>1</v>
      </c>
    </row>
    <row r="1112" spans="1:4" ht="14.25" x14ac:dyDescent="0.2">
      <c r="A1112" s="147" t="s">
        <v>17</v>
      </c>
      <c r="B1112" s="147"/>
      <c r="C1112" s="34"/>
      <c r="D1112" s="30">
        <f>SUM(D1111:D1111)</f>
        <v>1</v>
      </c>
    </row>
    <row r="1113" spans="1:4" ht="14.25" x14ac:dyDescent="0.2">
      <c r="A1113" s="147" t="s">
        <v>19</v>
      </c>
      <c r="B1113" s="147"/>
      <c r="C1113" s="106"/>
      <c r="D1113" s="30">
        <f>SUM(D1112,D1110,D1108,D1106)</f>
        <v>6</v>
      </c>
    </row>
    <row r="1114" spans="1:4" ht="14.25" x14ac:dyDescent="0.2">
      <c r="A1114" s="147" t="s">
        <v>19</v>
      </c>
      <c r="B1114" s="147"/>
      <c r="C1114" s="106"/>
      <c r="D1114" s="30">
        <f>SUM(D1103+D1113)</f>
        <v>19</v>
      </c>
    </row>
    <row r="1115" spans="1:4" ht="18.75" customHeight="1" x14ac:dyDescent="0.2">
      <c r="A1115" s="18"/>
      <c r="B1115" s="19"/>
      <c r="C1115" s="38"/>
      <c r="D1115" s="19"/>
    </row>
    <row r="1116" spans="1:4" ht="15" x14ac:dyDescent="0.2">
      <c r="A1116" s="4"/>
      <c r="B1116" s="56" t="s">
        <v>43</v>
      </c>
      <c r="C1116" s="135"/>
      <c r="D1116" s="136"/>
    </row>
    <row r="1117" spans="1:4" ht="15.75" customHeight="1" x14ac:dyDescent="0.2">
      <c r="A1117" s="4">
        <v>1</v>
      </c>
      <c r="B1117" s="25" t="s">
        <v>331</v>
      </c>
      <c r="C1117" s="40">
        <v>3231</v>
      </c>
      <c r="D1117" s="26">
        <v>1</v>
      </c>
    </row>
    <row r="1118" spans="1:4" ht="16.5" customHeight="1" x14ac:dyDescent="0.2">
      <c r="A1118" s="4">
        <v>2</v>
      </c>
      <c r="B1118" s="25" t="s">
        <v>335</v>
      </c>
      <c r="C1118" s="40">
        <v>3231</v>
      </c>
      <c r="D1118" s="26">
        <v>1</v>
      </c>
    </row>
    <row r="1119" spans="1:4" ht="15" customHeight="1" x14ac:dyDescent="0.2">
      <c r="A1119" s="4">
        <v>3</v>
      </c>
      <c r="B1119" s="25" t="s">
        <v>328</v>
      </c>
      <c r="C1119" s="40">
        <v>3231</v>
      </c>
      <c r="D1119" s="26">
        <v>1</v>
      </c>
    </row>
    <row r="1120" spans="1:4" ht="29.25" customHeight="1" x14ac:dyDescent="0.2">
      <c r="A1120" s="137" t="s">
        <v>17</v>
      </c>
      <c r="B1120" s="137"/>
      <c r="C1120" s="74"/>
      <c r="D1120" s="30">
        <f>SUM(D1117:D1119)</f>
        <v>3</v>
      </c>
    </row>
    <row r="1121" spans="1:4" ht="15" customHeight="1" x14ac:dyDescent="0.2">
      <c r="A1121" s="4">
        <v>4</v>
      </c>
      <c r="B1121" s="25" t="s">
        <v>300</v>
      </c>
      <c r="C1121" s="40">
        <v>5132</v>
      </c>
      <c r="D1121" s="26">
        <v>4</v>
      </c>
    </row>
    <row r="1122" spans="1:4" ht="18" customHeight="1" x14ac:dyDescent="0.2">
      <c r="A1122" s="137" t="s">
        <v>17</v>
      </c>
      <c r="B1122" s="137"/>
      <c r="C1122" s="74"/>
      <c r="D1122" s="30">
        <f>SUM(D1121)</f>
        <v>4</v>
      </c>
    </row>
    <row r="1123" spans="1:4" ht="13.5" customHeight="1" x14ac:dyDescent="0.2">
      <c r="A1123" s="29">
        <v>5</v>
      </c>
      <c r="B1123" s="25" t="s">
        <v>44</v>
      </c>
      <c r="C1123" s="40">
        <v>9142</v>
      </c>
      <c r="D1123" s="26">
        <v>2</v>
      </c>
    </row>
    <row r="1124" spans="1:4" ht="15.75" customHeight="1" x14ac:dyDescent="0.2">
      <c r="A1124" s="137" t="s">
        <v>17</v>
      </c>
      <c r="B1124" s="137"/>
      <c r="C1124" s="74"/>
      <c r="D1124" s="30">
        <f>D1123</f>
        <v>2</v>
      </c>
    </row>
    <row r="1125" spans="1:4" ht="12" customHeight="1" x14ac:dyDescent="0.2">
      <c r="A1125" s="147" t="s">
        <v>19</v>
      </c>
      <c r="B1125" s="147"/>
      <c r="C1125" s="64"/>
      <c r="D1125" s="30">
        <f>D1120+D1122+D1124</f>
        <v>9</v>
      </c>
    </row>
    <row r="1126" spans="1:4" ht="14.25" customHeight="1" x14ac:dyDescent="0.2">
      <c r="A1126" s="133"/>
      <c r="B1126" s="134"/>
      <c r="C1126" s="134"/>
      <c r="D1126" s="134"/>
    </row>
    <row r="1127" spans="1:4" ht="19.5" customHeight="1" x14ac:dyDescent="0.2">
      <c r="A1127" s="4"/>
      <c r="B1127" s="59" t="s">
        <v>231</v>
      </c>
      <c r="C1127" s="135"/>
      <c r="D1127" s="136"/>
    </row>
    <row r="1128" spans="1:4" ht="18" customHeight="1" x14ac:dyDescent="0.2">
      <c r="A1128" s="4">
        <v>1</v>
      </c>
      <c r="B1128" s="25" t="s">
        <v>141</v>
      </c>
      <c r="C1128" s="40" t="s">
        <v>113</v>
      </c>
      <c r="D1128" s="26">
        <v>1</v>
      </c>
    </row>
    <row r="1129" spans="1:4" ht="14.25" x14ac:dyDescent="0.2">
      <c r="A1129" s="137" t="s">
        <v>17</v>
      </c>
      <c r="B1129" s="137"/>
      <c r="C1129" s="74"/>
      <c r="D1129" s="30">
        <f>D1128</f>
        <v>1</v>
      </c>
    </row>
    <row r="1130" spans="1:4" ht="14.25" x14ac:dyDescent="0.2">
      <c r="A1130" s="144" t="s">
        <v>19</v>
      </c>
      <c r="B1130" s="145"/>
      <c r="C1130" s="108"/>
      <c r="D1130" s="30">
        <f>SUM(D1129)</f>
        <v>1</v>
      </c>
    </row>
    <row r="1131" spans="1:4" ht="15" x14ac:dyDescent="0.2">
      <c r="A1131" s="110"/>
      <c r="B1131" s="116" t="s">
        <v>232</v>
      </c>
      <c r="C1131" s="163"/>
      <c r="D1131" s="164"/>
    </row>
    <row r="1132" spans="1:4" ht="17.25" customHeight="1" x14ac:dyDescent="0.2">
      <c r="A1132" s="4">
        <v>1</v>
      </c>
      <c r="B1132" s="25" t="s">
        <v>233</v>
      </c>
      <c r="C1132" s="40" t="s">
        <v>113</v>
      </c>
      <c r="D1132" s="26">
        <v>1</v>
      </c>
    </row>
    <row r="1133" spans="1:4" ht="15" x14ac:dyDescent="0.2">
      <c r="A1133" s="4">
        <v>2</v>
      </c>
      <c r="B1133" s="25" t="s">
        <v>234</v>
      </c>
      <c r="C1133" s="40" t="s">
        <v>122</v>
      </c>
      <c r="D1133" s="26">
        <v>1</v>
      </c>
    </row>
    <row r="1134" spans="1:4" ht="15" x14ac:dyDescent="0.2">
      <c r="A1134" s="4">
        <v>3</v>
      </c>
      <c r="B1134" s="25" t="s">
        <v>95</v>
      </c>
      <c r="C1134" s="40" t="s">
        <v>122</v>
      </c>
      <c r="D1134" s="27">
        <v>1.75</v>
      </c>
    </row>
    <row r="1135" spans="1:4" ht="14.25" x14ac:dyDescent="0.2">
      <c r="A1135" s="148" t="s">
        <v>17</v>
      </c>
      <c r="B1135" s="149"/>
      <c r="C1135" s="79"/>
      <c r="D1135" s="28">
        <f>SUM(D1132:D1134)</f>
        <v>3.75</v>
      </c>
    </row>
    <row r="1136" spans="1:4" ht="15" x14ac:dyDescent="0.2">
      <c r="A1136" s="4">
        <v>4</v>
      </c>
      <c r="B1136" s="25" t="s">
        <v>45</v>
      </c>
      <c r="C1136" s="40">
        <v>3231</v>
      </c>
      <c r="D1136" s="26">
        <v>1</v>
      </c>
    </row>
    <row r="1137" spans="1:4" ht="15" x14ac:dyDescent="0.2">
      <c r="A1137" s="4">
        <v>5</v>
      </c>
      <c r="B1137" s="25" t="s">
        <v>107</v>
      </c>
      <c r="C1137" s="40">
        <v>3231</v>
      </c>
      <c r="D1137" s="26">
        <v>2</v>
      </c>
    </row>
    <row r="1138" spans="1:4" ht="15.75" customHeight="1" x14ac:dyDescent="0.2">
      <c r="A1138" s="4">
        <v>6</v>
      </c>
      <c r="B1138" s="25" t="s">
        <v>406</v>
      </c>
      <c r="C1138" s="40">
        <v>3231</v>
      </c>
      <c r="D1138" s="27">
        <v>0.25</v>
      </c>
    </row>
    <row r="1139" spans="1:4" ht="15" customHeight="1" x14ac:dyDescent="0.2">
      <c r="A1139" s="148" t="s">
        <v>17</v>
      </c>
      <c r="B1139" s="149"/>
      <c r="C1139" s="79"/>
      <c r="D1139" s="28">
        <f>SUM(D1136:D1138)</f>
        <v>3.25</v>
      </c>
    </row>
    <row r="1140" spans="1:4" ht="16.5" customHeight="1" x14ac:dyDescent="0.2">
      <c r="A1140" s="31">
        <v>7</v>
      </c>
      <c r="B1140" s="32" t="s">
        <v>236</v>
      </c>
      <c r="C1140" s="40">
        <v>4222</v>
      </c>
      <c r="D1140" s="26">
        <v>2</v>
      </c>
    </row>
    <row r="1141" spans="1:4" ht="15.75" customHeight="1" x14ac:dyDescent="0.2">
      <c r="A1141" s="31">
        <v>8</v>
      </c>
      <c r="B1141" s="32" t="s">
        <v>18</v>
      </c>
      <c r="C1141" s="40">
        <v>4222</v>
      </c>
      <c r="D1141" s="26">
        <v>3</v>
      </c>
    </row>
    <row r="1142" spans="1:4" ht="16.5" customHeight="1" x14ac:dyDescent="0.2">
      <c r="A1142" s="4">
        <v>9</v>
      </c>
      <c r="B1142" s="25" t="s">
        <v>25</v>
      </c>
      <c r="C1142" s="40">
        <v>4112</v>
      </c>
      <c r="D1142" s="26">
        <v>5</v>
      </c>
    </row>
    <row r="1143" spans="1:4" ht="14.25" customHeight="1" x14ac:dyDescent="0.2">
      <c r="A1143" s="148" t="s">
        <v>17</v>
      </c>
      <c r="B1143" s="149"/>
      <c r="C1143" s="66"/>
      <c r="D1143" s="30">
        <f>SUM(D1140:D1142)</f>
        <v>10</v>
      </c>
    </row>
    <row r="1144" spans="1:4" ht="17.25" customHeight="1" x14ac:dyDescent="0.2">
      <c r="A1144" s="144" t="s">
        <v>19</v>
      </c>
      <c r="B1144" s="145"/>
      <c r="C1144" s="69"/>
      <c r="D1144" s="30">
        <f>SUM(D1143,D1139,D1135)</f>
        <v>17</v>
      </c>
    </row>
    <row r="1145" spans="1:4" ht="15" x14ac:dyDescent="0.2">
      <c r="A1145" s="110"/>
      <c r="B1145" s="116" t="s">
        <v>235</v>
      </c>
      <c r="C1145" s="163"/>
      <c r="D1145" s="164"/>
    </row>
    <row r="1146" spans="1:4" ht="15" x14ac:dyDescent="0.2">
      <c r="A1146" s="4">
        <v>1</v>
      </c>
      <c r="B1146" s="25" t="s">
        <v>393</v>
      </c>
      <c r="C1146" s="40">
        <v>1231</v>
      </c>
      <c r="D1146" s="26">
        <v>1</v>
      </c>
    </row>
    <row r="1147" spans="1:4" ht="14.25" x14ac:dyDescent="0.2">
      <c r="A1147" s="148" t="s">
        <v>17</v>
      </c>
      <c r="B1147" s="149"/>
      <c r="C1147" s="79"/>
      <c r="D1147" s="30">
        <f>SUM(D1146:D1146)</f>
        <v>1</v>
      </c>
    </row>
    <row r="1148" spans="1:4" ht="16.5" customHeight="1" x14ac:dyDescent="0.2">
      <c r="A1148" s="4">
        <v>2</v>
      </c>
      <c r="B1148" s="25" t="s">
        <v>363</v>
      </c>
      <c r="C1148" s="40" t="s">
        <v>238</v>
      </c>
      <c r="D1148" s="26">
        <v>1</v>
      </c>
    </row>
    <row r="1149" spans="1:4" ht="15" x14ac:dyDescent="0.2">
      <c r="A1149" s="4">
        <v>3</v>
      </c>
      <c r="B1149" s="25" t="s">
        <v>391</v>
      </c>
      <c r="C1149" s="40" t="s">
        <v>238</v>
      </c>
      <c r="D1149" s="26">
        <v>1</v>
      </c>
    </row>
    <row r="1150" spans="1:4" ht="15" customHeight="1" x14ac:dyDescent="0.2">
      <c r="A1150" s="4">
        <v>4</v>
      </c>
      <c r="B1150" s="25" t="s">
        <v>237</v>
      </c>
      <c r="C1150" s="40" t="s">
        <v>238</v>
      </c>
      <c r="D1150" s="26">
        <v>1</v>
      </c>
    </row>
    <row r="1151" spans="1:4" ht="14.25" x14ac:dyDescent="0.2">
      <c r="A1151" s="148" t="s">
        <v>17</v>
      </c>
      <c r="B1151" s="149"/>
      <c r="C1151" s="79"/>
      <c r="D1151" s="30">
        <f>SUM(D1148:D1150)</f>
        <v>3</v>
      </c>
    </row>
    <row r="1152" spans="1:4" ht="14.25" x14ac:dyDescent="0.2">
      <c r="A1152" s="144" t="s">
        <v>19</v>
      </c>
      <c r="B1152" s="145"/>
      <c r="C1152" s="108"/>
      <c r="D1152" s="30">
        <f>SUM(D1151,D1147)</f>
        <v>4</v>
      </c>
    </row>
    <row r="1153" spans="1:4" ht="39" customHeight="1" x14ac:dyDescent="0.2">
      <c r="A1153" s="110"/>
      <c r="B1153" s="116" t="s">
        <v>405</v>
      </c>
      <c r="C1153" s="163"/>
      <c r="D1153" s="164"/>
    </row>
    <row r="1154" spans="1:4" ht="33.75" customHeight="1" x14ac:dyDescent="0.2">
      <c r="A1154" s="4">
        <v>1</v>
      </c>
      <c r="B1154" s="25" t="s">
        <v>407</v>
      </c>
      <c r="C1154" s="40">
        <v>1231</v>
      </c>
      <c r="D1154" s="26">
        <v>1</v>
      </c>
    </row>
    <row r="1155" spans="1:4" ht="30" x14ac:dyDescent="0.2">
      <c r="A1155" s="4">
        <v>2</v>
      </c>
      <c r="B1155" s="25" t="s">
        <v>392</v>
      </c>
      <c r="C1155" s="40" t="s">
        <v>239</v>
      </c>
      <c r="D1155" s="26">
        <v>1</v>
      </c>
    </row>
    <row r="1156" spans="1:4" ht="15" x14ac:dyDescent="0.2">
      <c r="A1156" s="4">
        <v>3</v>
      </c>
      <c r="B1156" s="25" t="s">
        <v>25</v>
      </c>
      <c r="C1156" s="40">
        <v>4112</v>
      </c>
      <c r="D1156" s="26">
        <v>0.5</v>
      </c>
    </row>
    <row r="1157" spans="1:4" ht="14.25" x14ac:dyDescent="0.2">
      <c r="A1157" s="148" t="s">
        <v>17</v>
      </c>
      <c r="B1157" s="149"/>
      <c r="C1157" s="79"/>
      <c r="D1157" s="30">
        <f>SUM(D1154:D1156)</f>
        <v>2.5</v>
      </c>
    </row>
    <row r="1158" spans="1:4" ht="14.25" x14ac:dyDescent="0.2">
      <c r="A1158" s="144" t="s">
        <v>19</v>
      </c>
      <c r="B1158" s="145"/>
      <c r="C1158" s="108"/>
      <c r="D1158" s="30">
        <f>SUM(D1157)</f>
        <v>2.5</v>
      </c>
    </row>
    <row r="1159" spans="1:4" ht="19.5" customHeight="1" x14ac:dyDescent="0.2">
      <c r="A1159" s="144" t="s">
        <v>19</v>
      </c>
      <c r="B1159" s="145"/>
      <c r="C1159" s="108"/>
      <c r="D1159" s="30">
        <f>SUM(D1130+D1144+D1152+D1158)</f>
        <v>24.5</v>
      </c>
    </row>
    <row r="1160" spans="1:4" ht="20.25" customHeight="1" x14ac:dyDescent="0.2">
      <c r="A1160" s="15"/>
      <c r="B1160" s="16"/>
      <c r="C1160" s="36"/>
      <c r="D1160" s="16"/>
    </row>
    <row r="1161" spans="1:4" ht="15" x14ac:dyDescent="0.2">
      <c r="A1161" s="85"/>
      <c r="B1161" s="72" t="s">
        <v>108</v>
      </c>
      <c r="C1161" s="161"/>
      <c r="D1161" s="162"/>
    </row>
    <row r="1162" spans="1:4" ht="18.75" customHeight="1" x14ac:dyDescent="0.2">
      <c r="A1162" s="4">
        <v>1</v>
      </c>
      <c r="B1162" s="25" t="s">
        <v>278</v>
      </c>
      <c r="C1162" s="41">
        <v>3231</v>
      </c>
      <c r="D1162" s="26">
        <v>1</v>
      </c>
    </row>
    <row r="1163" spans="1:4" ht="15" customHeight="1" x14ac:dyDescent="0.2">
      <c r="A1163" s="29">
        <v>2</v>
      </c>
      <c r="B1163" s="128" t="s">
        <v>348</v>
      </c>
      <c r="C1163" s="45">
        <v>3231</v>
      </c>
      <c r="D1163" s="82">
        <v>1</v>
      </c>
    </row>
    <row r="1164" spans="1:4" ht="17.25" customHeight="1" x14ac:dyDescent="0.2">
      <c r="A1164" s="29">
        <v>3</v>
      </c>
      <c r="B1164" s="128" t="s">
        <v>335</v>
      </c>
      <c r="C1164" s="45">
        <v>3231</v>
      </c>
      <c r="D1164" s="82">
        <v>1</v>
      </c>
    </row>
    <row r="1165" spans="1:4" ht="17.25" customHeight="1" x14ac:dyDescent="0.2">
      <c r="A1165" s="29">
        <v>4</v>
      </c>
      <c r="B1165" s="128" t="s">
        <v>347</v>
      </c>
      <c r="C1165" s="45">
        <v>3231</v>
      </c>
      <c r="D1165" s="83">
        <v>0.25</v>
      </c>
    </row>
    <row r="1166" spans="1:4" ht="31.5" customHeight="1" x14ac:dyDescent="0.2">
      <c r="A1166" s="54"/>
      <c r="B1166" s="129" t="s">
        <v>17</v>
      </c>
      <c r="C1166" s="34"/>
      <c r="D1166" s="28">
        <f>SUM(D1162:D1165)</f>
        <v>3.25</v>
      </c>
    </row>
    <row r="1167" spans="1:4" ht="30" x14ac:dyDescent="0.2">
      <c r="A1167" s="4">
        <v>5</v>
      </c>
      <c r="B1167" s="25" t="s">
        <v>300</v>
      </c>
      <c r="C1167" s="41">
        <v>5132</v>
      </c>
      <c r="D1167" s="26">
        <v>2</v>
      </c>
    </row>
    <row r="1168" spans="1:4" ht="15" x14ac:dyDescent="0.2">
      <c r="A1168" s="54"/>
      <c r="B1168" s="68" t="s">
        <v>17</v>
      </c>
      <c r="C1168" s="34"/>
      <c r="D1168" s="30">
        <f>SUM(D1167)</f>
        <v>2</v>
      </c>
    </row>
    <row r="1169" spans="1:4" ht="15" x14ac:dyDescent="0.2">
      <c r="A1169" s="4">
        <v>6</v>
      </c>
      <c r="B1169" s="81" t="s">
        <v>109</v>
      </c>
      <c r="C1169" s="41" t="s">
        <v>125</v>
      </c>
      <c r="D1169" s="26">
        <v>1</v>
      </c>
    </row>
    <row r="1170" spans="1:4" ht="15" x14ac:dyDescent="0.2">
      <c r="A1170" s="4">
        <v>7</v>
      </c>
      <c r="B1170" s="81" t="s">
        <v>240</v>
      </c>
      <c r="C1170" s="41">
        <v>5220</v>
      </c>
      <c r="D1170" s="26">
        <v>1</v>
      </c>
    </row>
    <row r="1171" spans="1:4" ht="15" x14ac:dyDescent="0.2">
      <c r="A1171" s="54"/>
      <c r="B1171" s="129" t="s">
        <v>17</v>
      </c>
      <c r="C1171" s="64"/>
      <c r="D1171" s="30">
        <f>SUM(D1169:D1170)</f>
        <v>2</v>
      </c>
    </row>
    <row r="1172" spans="1:4" ht="15" x14ac:dyDescent="0.2">
      <c r="A1172" s="54"/>
      <c r="B1172" s="68" t="s">
        <v>19</v>
      </c>
      <c r="C1172" s="64"/>
      <c r="D1172" s="28">
        <f>SUM(D1171,D1168,D1166)</f>
        <v>7.25</v>
      </c>
    </row>
    <row r="1173" spans="1:4" ht="15" x14ac:dyDescent="0.2">
      <c r="A1173" s="178"/>
      <c r="B1173" s="178"/>
      <c r="C1173" s="178"/>
      <c r="D1173" s="178"/>
    </row>
    <row r="1174" spans="1:4" ht="14.25" x14ac:dyDescent="0.2">
      <c r="A1174" s="147" t="s">
        <v>19</v>
      </c>
      <c r="B1174" s="147"/>
      <c r="C1174" s="64"/>
      <c r="D1174" s="28">
        <f>D68+D74+D99+D107+D712+D132+D161+D185+D208+D231+D254+D284+D307+D328+D359+D396+D421+D462+D480+D500+D526+D544+D562+D582+D612+D631+D652+D667+D680+D726+D740+D772+D785+D818+D891+D914+D949+D985+D1000+D1031+D1088+D1114+D1125+D1159+D1172</f>
        <v>1293.25</v>
      </c>
    </row>
    <row r="1175" spans="1:4" ht="15" x14ac:dyDescent="0.2">
      <c r="A1175" s="4"/>
      <c r="B1175" s="55" t="s">
        <v>47</v>
      </c>
      <c r="C1175" s="4"/>
      <c r="D1175" s="4"/>
    </row>
    <row r="1176" spans="1:4" ht="15" x14ac:dyDescent="0.2">
      <c r="A1176" s="4"/>
      <c r="B1176" s="55" t="s">
        <v>48</v>
      </c>
      <c r="C1176" s="4"/>
      <c r="D1176" s="26">
        <f>D51+D71+D84+D103+D693+D117+D142+D170+D191+D216+D239+D266+D293+D313+D338+D355+D367+D389+D405+D432+D453+D468+D487+D509+D532+D552+D570+D591+D620+D641+D659+D673+D717+D731+D749+D766+D777+D799+D812+D840+D856+D864+D880+D899+D926+D960+D972+D982+D992+D1010+D1024+D1036+D1071+D1093+D1106+D1129+D1135+D789</f>
        <v>319.5</v>
      </c>
    </row>
    <row r="1177" spans="1:4" ht="15" x14ac:dyDescent="0.2">
      <c r="A1177" s="4"/>
      <c r="B1177" s="39" t="s">
        <v>134</v>
      </c>
      <c r="C1177" s="78"/>
      <c r="D1177" s="27">
        <f>D62+D73+D94+D106+D705+D126+D155+D179+D202+D225+D248+D278+D301+D322+D345+D376+D392+D415+D439+D458+D474+D494+D518+D538+D558+D576+D602+D625+D646+D662+D677+D720+D737+D755+D768+D780+D802+D814+D845+D858+D869+D884+D907+D940+D965+D974+D979+D984+D997+D1015+D1027+D1046+D1062+D1073+D1082+D1097+D1108+D1120+D1139+D1166+D357+D791</f>
        <v>534.25</v>
      </c>
    </row>
    <row r="1178" spans="1:4" ht="15" x14ac:dyDescent="0.2">
      <c r="A1178" s="4"/>
      <c r="B1178" s="55" t="s">
        <v>49</v>
      </c>
      <c r="C1178" s="4"/>
      <c r="D1178" s="27">
        <f>D64+D96+D709+D129+D158+D182+D205+D228+D251+D281+D304+D325+D348+D379+D394+D418+D442+D460+D477+D497+D521+D541+D561+D579+D606+D627+D648+D664+D723+D739+D757+D770+D782+D804+D847+D872+D887+D909+D943+D967+D976+D999+D1017+D1029+D1048+D1075+D1084+D1099+D1110+D1122+D1168+D1064+D679+D816</f>
        <v>340</v>
      </c>
    </row>
    <row r="1179" spans="1:4" ht="15" x14ac:dyDescent="0.2">
      <c r="A1179" s="4"/>
      <c r="B1179" s="55" t="s">
        <v>50</v>
      </c>
      <c r="C1179" s="4"/>
      <c r="D1179" s="27">
        <f>D67+D98+D131+D160+D184+D207+D230+D253+D283+D306+D327+D350+D381+D420+D444+D479+D499+D525+D543+D581+D611+D630+D651+D666+D711+D725+D760+D784+D794+D806+D850+D874+D889+D913+D948+D969+D1055+D1067+D1077+D1086+D1102+D1112+D1124+D1143+D1147+D1151+D1157+D1171</f>
        <v>99.5</v>
      </c>
    </row>
    <row r="1180" spans="1:4" x14ac:dyDescent="0.2">
      <c r="A1180" s="14"/>
      <c r="B1180" s="13"/>
      <c r="C1180" s="46"/>
      <c r="D1180" s="9"/>
    </row>
    <row r="1181" spans="1:4" x14ac:dyDescent="0.2">
      <c r="A1181" s="14"/>
      <c r="B1181" s="13"/>
      <c r="C1181" s="46"/>
      <c r="D1181" s="9"/>
    </row>
    <row r="1182" spans="1:4" x14ac:dyDescent="0.2">
      <c r="A1182" s="14"/>
      <c r="B1182" s="13"/>
      <c r="C1182" s="46"/>
      <c r="D1182" s="9"/>
    </row>
    <row r="1183" spans="1:4" ht="15.75" x14ac:dyDescent="0.25">
      <c r="A1183" s="23"/>
      <c r="B1183" s="23" t="s">
        <v>157</v>
      </c>
      <c r="C1183" s="193" t="s">
        <v>408</v>
      </c>
      <c r="D1183" s="194"/>
    </row>
    <row r="1184" spans="1:4" ht="15.75" x14ac:dyDescent="0.25">
      <c r="A1184" s="23"/>
      <c r="B1184" s="23"/>
      <c r="C1184" s="47"/>
      <c r="D1184" s="24"/>
    </row>
    <row r="1185" spans="1:4" ht="15.75" x14ac:dyDescent="0.25">
      <c r="A1185" s="23"/>
      <c r="B1185" s="23"/>
      <c r="C1185" s="47"/>
      <c r="D1185" s="23"/>
    </row>
    <row r="1186" spans="1:4" ht="15.75" x14ac:dyDescent="0.25">
      <c r="A1186" s="6"/>
      <c r="B1186" s="7"/>
      <c r="D1186" s="10"/>
    </row>
    <row r="1187" spans="1:4" ht="15.75" x14ac:dyDescent="0.25">
      <c r="A1187" s="6"/>
      <c r="B1187" s="7"/>
      <c r="D1187" s="7"/>
    </row>
    <row r="1188" spans="1:4" ht="15.75" x14ac:dyDescent="0.25">
      <c r="A1188" s="6"/>
      <c r="B1188" s="7"/>
      <c r="D1188" s="7"/>
    </row>
  </sheetData>
  <mergeCells count="390">
    <mergeCell ref="C1183:D1183"/>
    <mergeCell ref="A1087:B1087"/>
    <mergeCell ref="A818:B818"/>
    <mergeCell ref="C987:D987"/>
    <mergeCell ref="A899:B899"/>
    <mergeCell ref="C980:D980"/>
    <mergeCell ref="A884:B884"/>
    <mergeCell ref="A1000:B1000"/>
    <mergeCell ref="C682:D682"/>
    <mergeCell ref="A705:B705"/>
    <mergeCell ref="A737:B737"/>
    <mergeCell ref="A739:B739"/>
    <mergeCell ref="C893:D893"/>
    <mergeCell ref="C951:D951"/>
    <mergeCell ref="A889:B889"/>
    <mergeCell ref="A890:B890"/>
    <mergeCell ref="C1069:D1069"/>
    <mergeCell ref="A1036:B1036"/>
    <mergeCell ref="A1046:B1046"/>
    <mergeCell ref="A1048:B1048"/>
    <mergeCell ref="A1152:B1152"/>
    <mergeCell ref="A1147:B1147"/>
    <mergeCell ref="C1153:D1153"/>
    <mergeCell ref="C1104:D1104"/>
    <mergeCell ref="A1106:B1106"/>
    <mergeCell ref="A1108:B1108"/>
    <mergeCell ref="A1102:B1102"/>
    <mergeCell ref="A1103:B1103"/>
    <mergeCell ref="A1110:B1110"/>
    <mergeCell ref="A1088:B1088"/>
    <mergeCell ref="C1079:D1079"/>
    <mergeCell ref="A1082:B1082"/>
    <mergeCell ref="A1084:B1084"/>
    <mergeCell ref="A1086:B1086"/>
    <mergeCell ref="A1112:B1112"/>
    <mergeCell ref="A1113:B1113"/>
    <mergeCell ref="A1114:B1114"/>
    <mergeCell ref="A1129:B1129"/>
    <mergeCell ref="A1130:B1130"/>
    <mergeCell ref="C1131:D1131"/>
    <mergeCell ref="A1157:B1157"/>
    <mergeCell ref="A1159:B1159"/>
    <mergeCell ref="A1158:B1158"/>
    <mergeCell ref="A1151:B1151"/>
    <mergeCell ref="A1139:B1139"/>
    <mergeCell ref="A1126:D1126"/>
    <mergeCell ref="C1116:D1116"/>
    <mergeCell ref="C1127:D1127"/>
    <mergeCell ref="C1145:D1145"/>
    <mergeCell ref="A1144:B1144"/>
    <mergeCell ref="A444:B444"/>
    <mergeCell ref="A500:B500"/>
    <mergeCell ref="A239:B239"/>
    <mergeCell ref="A281:B281"/>
    <mergeCell ref="A389:B389"/>
    <mergeCell ref="A382:B382"/>
    <mergeCell ref="A228:B228"/>
    <mergeCell ref="A216:B216"/>
    <mergeCell ref="C953:D953"/>
    <mergeCell ref="A421:B421"/>
    <mergeCell ref="A576:B576"/>
    <mergeCell ref="A909:B909"/>
    <mergeCell ref="A856:B856"/>
    <mergeCell ref="A858:B858"/>
    <mergeCell ref="A859:B859"/>
    <mergeCell ref="C860:D860"/>
    <mergeCell ref="A864:B864"/>
    <mergeCell ref="A869:B869"/>
    <mergeCell ref="A679:B679"/>
    <mergeCell ref="A874:B874"/>
    <mergeCell ref="A875:B875"/>
    <mergeCell ref="A497:B497"/>
    <mergeCell ref="A541:B541"/>
    <mergeCell ref="C330:D330"/>
    <mergeCell ref="A1071:B1071"/>
    <mergeCell ref="A1073:B1073"/>
    <mergeCell ref="A1075:B1075"/>
    <mergeCell ref="A1077:B1077"/>
    <mergeCell ref="A1078:B1078"/>
    <mergeCell ref="A521:B521"/>
    <mergeCell ref="A463:D463"/>
    <mergeCell ref="A1055:B1055"/>
    <mergeCell ref="A1056:B1056"/>
    <mergeCell ref="A1062:B1062"/>
    <mergeCell ref="A1064:B1064"/>
    <mergeCell ref="A1067:B1067"/>
    <mergeCell ref="A1068:B1068"/>
    <mergeCell ref="C1057:D1057"/>
    <mergeCell ref="A712:B712"/>
    <mergeCell ref="A693:B693"/>
    <mergeCell ref="A681:D681"/>
    <mergeCell ref="A709:B709"/>
    <mergeCell ref="A711:B711"/>
    <mergeCell ref="A817:B817"/>
    <mergeCell ref="A974:B974"/>
    <mergeCell ref="A976:B976"/>
    <mergeCell ref="A1018:B1018"/>
    <mergeCell ref="A999:B999"/>
    <mergeCell ref="A8:A9"/>
    <mergeCell ref="C8:C9"/>
    <mergeCell ref="D8:D9"/>
    <mergeCell ref="C11:D11"/>
    <mergeCell ref="A184:B184"/>
    <mergeCell ref="A170:B170"/>
    <mergeCell ref="A284:B284"/>
    <mergeCell ref="A266:B266"/>
    <mergeCell ref="A283:B283"/>
    <mergeCell ref="C187:D187"/>
    <mergeCell ref="A209:D209"/>
    <mergeCell ref="A160:B160"/>
    <mergeCell ref="A207:B207"/>
    <mergeCell ref="A191:B191"/>
    <mergeCell ref="A68:B68"/>
    <mergeCell ref="A106:B106"/>
    <mergeCell ref="A179:B179"/>
    <mergeCell ref="A131:B131"/>
    <mergeCell ref="C210:D210"/>
    <mergeCell ref="A232:D232"/>
    <mergeCell ref="A278:B278"/>
    <mergeCell ref="A142:B142"/>
    <mergeCell ref="C109:D109"/>
    <mergeCell ref="A251:B251"/>
    <mergeCell ref="A285:D285"/>
    <mergeCell ref="A667:B667"/>
    <mergeCell ref="A891:B891"/>
    <mergeCell ref="C134:D134"/>
    <mergeCell ref="C163:D163"/>
    <mergeCell ref="C76:D76"/>
    <mergeCell ref="A75:D75"/>
    <mergeCell ref="A98:B98"/>
    <mergeCell ref="A99:B99"/>
    <mergeCell ref="A132:B132"/>
    <mergeCell ref="A814:B814"/>
    <mergeCell ref="A460:B460"/>
    <mergeCell ref="A458:B458"/>
    <mergeCell ref="A526:B526"/>
    <mergeCell ref="A582:B582"/>
    <mergeCell ref="A525:B525"/>
    <mergeCell ref="A579:B579"/>
    <mergeCell ref="A570:B570"/>
    <mergeCell ref="A662:B662"/>
    <mergeCell ref="C654:D655"/>
    <mergeCell ref="A777:B777"/>
    <mergeCell ref="A780:B780"/>
    <mergeCell ref="A785:B785"/>
    <mergeCell ref="A477:B477"/>
    <mergeCell ref="A633:A634"/>
    <mergeCell ref="C633:D634"/>
    <mergeCell ref="A654:A655"/>
    <mergeCell ref="A552:B552"/>
    <mergeCell ref="C1004:D1004"/>
    <mergeCell ref="C584:D584"/>
    <mergeCell ref="A581:B581"/>
    <mergeCell ref="A583:D583"/>
    <mergeCell ref="C669:D669"/>
    <mergeCell ref="A673:B673"/>
    <mergeCell ref="A677:B677"/>
    <mergeCell ref="A680:B680"/>
    <mergeCell ref="C714:D714"/>
    <mergeCell ref="A997:B997"/>
    <mergeCell ref="C1002:D1002"/>
    <mergeCell ref="C977:D977"/>
    <mergeCell ref="A943:B943"/>
    <mergeCell ref="A965:B965"/>
    <mergeCell ref="A850:B850"/>
    <mergeCell ref="C852:D852"/>
    <mergeCell ref="C820:D820"/>
    <mergeCell ref="C821:D821"/>
    <mergeCell ref="C787:D787"/>
    <mergeCell ref="C774:D774"/>
    <mergeCell ref="A355:B355"/>
    <mergeCell ref="A329:D329"/>
    <mergeCell ref="A328:B328"/>
    <mergeCell ref="A631:B631"/>
    <mergeCell ref="A1174:B1174"/>
    <mergeCell ref="A1135:B1135"/>
    <mergeCell ref="A591:B591"/>
    <mergeCell ref="A606:B606"/>
    <mergeCell ref="A602:B602"/>
    <mergeCell ref="A625:B625"/>
    <mergeCell ref="A620:B620"/>
    <mergeCell ref="A630:B630"/>
    <mergeCell ref="A651:B651"/>
    <mergeCell ref="A907:B907"/>
    <mergeCell ref="A648:B648"/>
    <mergeCell ref="A664:B664"/>
    <mergeCell ref="A913:B913"/>
    <mergeCell ref="A646:B646"/>
    <mergeCell ref="A659:B659"/>
    <mergeCell ref="A1124:B1124"/>
    <mergeCell ref="A611:B611"/>
    <mergeCell ref="A1120:B1120"/>
    <mergeCell ref="A509:B509"/>
    <mergeCell ref="A1173:D1173"/>
    <mergeCell ref="A4:D4"/>
    <mergeCell ref="A396:B396"/>
    <mergeCell ref="A499:B499"/>
    <mergeCell ref="A480:B480"/>
    <mergeCell ref="A468:B468"/>
    <mergeCell ref="A481:D481"/>
    <mergeCell ref="A501:D501"/>
    <mergeCell ref="A327:B327"/>
    <mergeCell ref="A322:B322"/>
    <mergeCell ref="A394:B394"/>
    <mergeCell ref="A420:B420"/>
    <mergeCell ref="A405:B405"/>
    <mergeCell ref="A474:B474"/>
    <mergeCell ref="A126:B126"/>
    <mergeCell ref="A107:B107"/>
    <mergeCell ref="A6:D6"/>
    <mergeCell ref="A202:B202"/>
    <mergeCell ref="A208:B208"/>
    <mergeCell ref="A133:D133"/>
    <mergeCell ref="A162:D162"/>
    <mergeCell ref="A182:B182"/>
    <mergeCell ref="A325:B325"/>
    <mergeCell ref="A479:B479"/>
    <mergeCell ref="A360:D360"/>
    <mergeCell ref="A422:D422"/>
    <mergeCell ref="A7:D7"/>
    <mergeCell ref="A62:B62"/>
    <mergeCell ref="A51:B51"/>
    <mergeCell ref="A67:B67"/>
    <mergeCell ref="A494:B494"/>
    <mergeCell ref="A543:B543"/>
    <mergeCell ref="A350:B350"/>
    <mergeCell ref="C361:D361"/>
    <mergeCell ref="C353:D353"/>
    <mergeCell ref="A461:B461"/>
    <mergeCell ref="A462:B462"/>
    <mergeCell ref="A487:B487"/>
    <mergeCell ref="C423:D423"/>
    <mergeCell ref="C446:D446"/>
    <mergeCell ref="A445:B445"/>
    <mergeCell ref="A432:B432"/>
    <mergeCell ref="A439:B439"/>
    <mergeCell ref="A442:B442"/>
    <mergeCell ref="A308:D308"/>
    <mergeCell ref="A306:B306"/>
    <mergeCell ref="A304:B304"/>
    <mergeCell ref="A359:B359"/>
    <mergeCell ref="C286:D286"/>
    <mergeCell ref="A358:B358"/>
    <mergeCell ref="A129:B129"/>
    <mergeCell ref="A108:D108"/>
    <mergeCell ref="A96:B96"/>
    <mergeCell ref="C101:D101"/>
    <mergeCell ref="A185:B185"/>
    <mergeCell ref="A186:D186"/>
    <mergeCell ref="B8:B9"/>
    <mergeCell ref="A64:B64"/>
    <mergeCell ref="A117:B117"/>
    <mergeCell ref="A84:B84"/>
    <mergeCell ref="A100:D100"/>
    <mergeCell ref="A94:B94"/>
    <mergeCell ref="A352:D352"/>
    <mergeCell ref="A338:B338"/>
    <mergeCell ref="A293:B293"/>
    <mergeCell ref="A301:B301"/>
    <mergeCell ref="A313:B313"/>
    <mergeCell ref="A307:B307"/>
    <mergeCell ref="C69:D69"/>
    <mergeCell ref="A71:B71"/>
    <mergeCell ref="A73:B73"/>
    <mergeCell ref="A74:B74"/>
    <mergeCell ref="A254:B254"/>
    <mergeCell ref="A253:B253"/>
    <mergeCell ref="C233:D233"/>
    <mergeCell ref="A230:B230"/>
    <mergeCell ref="A231:B231"/>
    <mergeCell ref="A248:B248"/>
    <mergeCell ref="A225:B225"/>
    <mergeCell ref="A255:D255"/>
    <mergeCell ref="C256:D256"/>
    <mergeCell ref="A103:B103"/>
    <mergeCell ref="A205:B205"/>
    <mergeCell ref="C1161:D1161"/>
    <mergeCell ref="A1015:B1015"/>
    <mergeCell ref="A914:B914"/>
    <mergeCell ref="A972:B972"/>
    <mergeCell ref="A1143:B1143"/>
    <mergeCell ref="A1122:B1122"/>
    <mergeCell ref="A1029:B1029"/>
    <mergeCell ref="A969:B969"/>
    <mergeCell ref="A1017:B1017"/>
    <mergeCell ref="C1090:D1090"/>
    <mergeCell ref="A1125:B1125"/>
    <mergeCell ref="A1097:B1097"/>
    <mergeCell ref="A1099:B1099"/>
    <mergeCell ref="A1093:B1093"/>
    <mergeCell ref="A1031:B1031"/>
    <mergeCell ref="A967:B967"/>
    <mergeCell ref="A1010:B1010"/>
    <mergeCell ref="C916:D916"/>
    <mergeCell ref="A926:B926"/>
    <mergeCell ref="A948:B948"/>
    <mergeCell ref="A1024:B1024"/>
    <mergeCell ref="A985:B985"/>
    <mergeCell ref="A992:B992"/>
    <mergeCell ref="C1033:D1033"/>
    <mergeCell ref="C309:D309"/>
    <mergeCell ref="A376:B376"/>
    <mergeCell ref="A379:B379"/>
    <mergeCell ref="A381:B381"/>
    <mergeCell ref="A367:B367"/>
    <mergeCell ref="A357:B357"/>
    <mergeCell ref="A731:B731"/>
    <mergeCell ref="A383:D383"/>
    <mergeCell ref="C502:D502"/>
    <mergeCell ref="A558:B558"/>
    <mergeCell ref="A518:B518"/>
    <mergeCell ref="A532:B532"/>
    <mergeCell ref="C614:D615"/>
    <mergeCell ref="A652:B652"/>
    <mergeCell ref="A614:A615"/>
    <mergeCell ref="A717:B717"/>
    <mergeCell ref="A720:B720"/>
    <mergeCell ref="A723:B723"/>
    <mergeCell ref="A725:B725"/>
    <mergeCell ref="A726:B726"/>
    <mergeCell ref="C728:D728"/>
    <mergeCell ref="A348:B348"/>
    <mergeCell ref="A345:B345"/>
    <mergeCell ref="A351:B351"/>
    <mergeCell ref="A755:B755"/>
    <mergeCell ref="A760:B760"/>
    <mergeCell ref="A761:B761"/>
    <mergeCell ref="A1030:B1030"/>
    <mergeCell ref="A979:B979"/>
    <mergeCell ref="A949:B949"/>
    <mergeCell ref="A960:B960"/>
    <mergeCell ref="A940:B940"/>
    <mergeCell ref="A982:B982"/>
    <mergeCell ref="A984:B984"/>
    <mergeCell ref="A784:B784"/>
    <mergeCell ref="A789:B789"/>
    <mergeCell ref="A791:B791"/>
    <mergeCell ref="A794:B794"/>
    <mergeCell ref="A795:B795"/>
    <mergeCell ref="A806:B806"/>
    <mergeCell ref="A845:B845"/>
    <mergeCell ref="A851:B851"/>
    <mergeCell ref="C482:D482"/>
    <mergeCell ref="C464:D464"/>
    <mergeCell ref="C398:D398"/>
    <mergeCell ref="C970:D970"/>
    <mergeCell ref="A1027:B1027"/>
    <mergeCell ref="A840:B840"/>
    <mergeCell ref="A418:B418"/>
    <mergeCell ref="A395:B395"/>
    <mergeCell ref="A3:C3"/>
    <mergeCell ref="C876:D876"/>
    <mergeCell ref="A880:B880"/>
    <mergeCell ref="A768:B768"/>
    <mergeCell ref="A771:B771"/>
    <mergeCell ref="A772:B772"/>
    <mergeCell ref="C796:D796"/>
    <mergeCell ref="A799:B799"/>
    <mergeCell ref="A802:B802"/>
    <mergeCell ref="A807:B807"/>
    <mergeCell ref="C808:D808"/>
    <mergeCell ref="A812:B812"/>
    <mergeCell ref="A561:B561"/>
    <mergeCell ref="C742:D742"/>
    <mergeCell ref="C743:D743"/>
    <mergeCell ref="A749:B749"/>
    <mergeCell ref="A397:D397"/>
    <mergeCell ref="C384:D384"/>
    <mergeCell ref="A415:B415"/>
    <mergeCell ref="C762:D762"/>
    <mergeCell ref="A766:B766"/>
    <mergeCell ref="A392:B392"/>
    <mergeCell ref="A1:D1"/>
    <mergeCell ref="A2:D2"/>
    <mergeCell ref="A5:D5"/>
    <mergeCell ref="A155:B155"/>
    <mergeCell ref="A161:B161"/>
    <mergeCell ref="A158:B158"/>
    <mergeCell ref="A740:B740"/>
    <mergeCell ref="A627:B627"/>
    <mergeCell ref="A612:B612"/>
    <mergeCell ref="A641:B641"/>
    <mergeCell ref="A666:B666"/>
    <mergeCell ref="A453:B453"/>
    <mergeCell ref="C564:D564"/>
    <mergeCell ref="A544:B544"/>
    <mergeCell ref="A538:B538"/>
    <mergeCell ref="A562:B562"/>
    <mergeCell ref="C546:D546"/>
    <mergeCell ref="C528:D528"/>
  </mergeCells>
  <phoneticPr fontId="1" type="noConversion"/>
  <pageMargins left="0.23622047244094491" right="0.23622047244094491" top="0.98425196850393704" bottom="0.59055118110236227" header="0.31496062992125984" footer="0.39370078740157483"/>
  <pageSetup paperSize="9" orientation="portrait" horizontalDpi="4294967294" verticalDpi="300" r:id="rId1"/>
  <headerFooter alignWithMargins="0">
    <oddFooter>&amp;R&amp;P</oddFooter>
  </headerFooter>
  <rowBreaks count="33" manualBreakCount="33">
    <brk id="34" max="3" man="1"/>
    <brk id="68" max="3" man="1"/>
    <brk id="103" max="3" man="1"/>
    <brk id="139" max="3" man="1"/>
    <brk id="171" max="3" man="1"/>
    <brk id="199" max="3" man="1"/>
    <brk id="231" max="3" man="1"/>
    <brk id="264" max="3" man="1"/>
    <brk id="295" max="3" man="1"/>
    <brk id="325" max="3" man="1"/>
    <brk id="360" max="3" man="1"/>
    <brk id="392" max="3" man="1"/>
    <brk id="424" max="3" man="1"/>
    <brk id="456" max="3" man="1"/>
    <brk id="490" max="3" man="1"/>
    <brk id="523" max="3" man="1"/>
    <brk id="558" max="3" man="1"/>
    <brk id="591" max="3" man="1"/>
    <brk id="623" max="3" man="1"/>
    <brk id="660" max="3" man="1"/>
    <brk id="694" max="3" man="1"/>
    <brk id="723" max="3" man="1"/>
    <brk id="757" max="3" man="1"/>
    <brk id="795" max="3" man="1"/>
    <brk id="834" max="3" man="1"/>
    <brk id="872" max="3" man="1"/>
    <brk id="907" max="3" man="1"/>
    <brk id="941" max="3" man="1"/>
    <brk id="985" max="3" man="1"/>
    <brk id="1024" max="3" man="1"/>
    <brk id="1065" max="3" man="1"/>
    <brk id="1110" max="3" man="1"/>
    <brk id="11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Медперсонал</vt:lpstr>
      <vt:lpstr>Медперсонал!Заголовки_для_печати</vt:lpstr>
      <vt:lpstr>Медперсонал!Область_печати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Lesya</cp:lastModifiedBy>
  <cp:lastPrinted>2021-01-28T11:52:40Z</cp:lastPrinted>
  <dcterms:created xsi:type="dcterms:W3CDTF">2005-12-15T09:36:39Z</dcterms:created>
  <dcterms:modified xsi:type="dcterms:W3CDTF">2021-04-12T14:15:00Z</dcterms:modified>
</cp:coreProperties>
</file>